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Babuchenko\Desktop\ДОКУМЕНТЫ\КОМПЛЕКСНАЯ ПРОГРАММА\ПКР 2026 актуализация\решение с изменениями 10.09.2026\"/>
    </mc:Choice>
  </mc:AlternateContent>
  <xr:revisionPtr revIDLastSave="0" documentId="13_ncr:1_{8EE5B620-F663-4703-B282-B4BF33CBF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.09.2026" sheetId="2" r:id="rId1"/>
  </sheets>
  <definedNames>
    <definedName name="_xlnm._FilterDatabase" localSheetId="0" hidden="1">'10.09.2026'!$N$5:$T$232</definedName>
    <definedName name="_xlnm.Print_Titles" localSheetId="0">'10.09.2026'!$5:$5</definedName>
    <definedName name="_xlnm.Print_Area" localSheetId="0">'10.09.2026'!$A$1:$T$232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2" i="2" l="1"/>
  <c r="C231" i="2"/>
  <c r="C230" i="2"/>
  <c r="C229" i="2"/>
  <c r="C228" i="2"/>
  <c r="C227" i="2"/>
  <c r="C226" i="2"/>
  <c r="C225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09" i="2"/>
  <c r="C208" i="2"/>
  <c r="C207" i="2"/>
  <c r="C206" i="2"/>
  <c r="C205" i="2"/>
  <c r="C186" i="2"/>
  <c r="C185" i="2"/>
  <c r="C184" i="2"/>
  <c r="C179" i="2"/>
  <c r="C167" i="2"/>
  <c r="C158" i="2"/>
  <c r="C129" i="2"/>
  <c r="C197" i="2"/>
  <c r="C200" i="2"/>
  <c r="C198" i="2"/>
  <c r="C44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D115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D110" i="2"/>
  <c r="D105" i="2"/>
  <c r="D100" i="2"/>
  <c r="D94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D83" i="2"/>
  <c r="E74" i="2"/>
  <c r="F74" i="2"/>
  <c r="G74" i="2"/>
  <c r="H74" i="2"/>
  <c r="I74" i="2"/>
  <c r="J74" i="2"/>
  <c r="K74" i="2"/>
  <c r="L74" i="2"/>
  <c r="M74" i="2"/>
  <c r="N74" i="2"/>
  <c r="O74" i="2"/>
  <c r="P74" i="2"/>
  <c r="Q74" i="2"/>
  <c r="R74" i="2"/>
  <c r="S74" i="2"/>
  <c r="T74" i="2"/>
  <c r="D74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S55" i="2"/>
  <c r="T55" i="2"/>
  <c r="D5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D45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D8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D22" i="2"/>
  <c r="C9" i="2"/>
  <c r="C201" i="2"/>
  <c r="C21" i="2"/>
  <c r="P94" i="2"/>
  <c r="Q94" i="2"/>
  <c r="R94" i="2"/>
  <c r="S94" i="2"/>
  <c r="T94" i="2"/>
  <c r="O94" i="2"/>
  <c r="P105" i="2"/>
  <c r="Q105" i="2"/>
  <c r="R105" i="2"/>
  <c r="S105" i="2"/>
  <c r="T105" i="2"/>
  <c r="O105" i="2"/>
  <c r="C103" i="2"/>
  <c r="C114" i="2"/>
  <c r="C147" i="2"/>
  <c r="C54" i="2"/>
  <c r="C146" i="2"/>
  <c r="C43" i="2"/>
  <c r="C93" i="2"/>
  <c r="P168" i="2"/>
  <c r="C82" i="2"/>
  <c r="C95" i="2"/>
  <c r="C96" i="2"/>
  <c r="C97" i="2"/>
  <c r="C98" i="2"/>
  <c r="C99" i="2"/>
  <c r="C101" i="2"/>
  <c r="C102" i="2"/>
  <c r="C106" i="2"/>
  <c r="C107" i="2"/>
  <c r="C108" i="2"/>
  <c r="C109" i="2"/>
  <c r="C111" i="2"/>
  <c r="C112" i="2"/>
  <c r="C113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84" i="2"/>
  <c r="C85" i="2"/>
  <c r="C86" i="2"/>
  <c r="C87" i="2"/>
  <c r="C88" i="2"/>
  <c r="C89" i="2"/>
  <c r="C90" i="2"/>
  <c r="C91" i="2"/>
  <c r="C92" i="2"/>
  <c r="C75" i="2"/>
  <c r="C76" i="2"/>
  <c r="C77" i="2"/>
  <c r="C78" i="2"/>
  <c r="C79" i="2"/>
  <c r="C80" i="2"/>
  <c r="C81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46" i="2"/>
  <c r="C47" i="2"/>
  <c r="C48" i="2"/>
  <c r="C49" i="2"/>
  <c r="C50" i="2"/>
  <c r="C51" i="2"/>
  <c r="C52" i="2"/>
  <c r="C53" i="2"/>
  <c r="C42" i="2"/>
  <c r="C24" i="2"/>
  <c r="C25" i="2"/>
  <c r="C26" i="2"/>
  <c r="C27" i="2"/>
  <c r="C28" i="2"/>
  <c r="C29" i="2"/>
  <c r="C30" i="2"/>
  <c r="C31" i="2"/>
  <c r="C32" i="2"/>
  <c r="C33" i="2"/>
  <c r="C34" i="2"/>
  <c r="C35" i="2"/>
  <c r="C37" i="2"/>
  <c r="C38" i="2"/>
  <c r="C39" i="2"/>
  <c r="C40" i="2"/>
  <c r="C41" i="2"/>
  <c r="C23" i="2"/>
  <c r="C10" i="2"/>
  <c r="C11" i="2"/>
  <c r="C12" i="2"/>
  <c r="C13" i="2"/>
  <c r="C14" i="2"/>
  <c r="C15" i="2"/>
  <c r="C16" i="2"/>
  <c r="C17" i="2"/>
  <c r="C18" i="2"/>
  <c r="C19" i="2"/>
  <c r="C20" i="2"/>
  <c r="C169" i="2"/>
  <c r="C170" i="2"/>
  <c r="C171" i="2"/>
  <c r="C172" i="2"/>
  <c r="C173" i="2"/>
  <c r="C174" i="2"/>
  <c r="C175" i="2"/>
  <c r="C177" i="2"/>
  <c r="C178" i="2"/>
  <c r="C180" i="2"/>
  <c r="C181" i="2"/>
  <c r="C182" i="2"/>
  <c r="C183" i="2"/>
  <c r="C189" i="2"/>
  <c r="C190" i="2"/>
  <c r="C191" i="2"/>
  <c r="C192" i="2"/>
  <c r="C193" i="2"/>
  <c r="C194" i="2"/>
  <c r="C195" i="2"/>
  <c r="C196" i="2"/>
  <c r="C199" i="2"/>
  <c r="C151" i="2"/>
  <c r="C152" i="2"/>
  <c r="C153" i="2"/>
  <c r="C154" i="2"/>
  <c r="C155" i="2"/>
  <c r="C156" i="2"/>
  <c r="C157" i="2"/>
  <c r="C161" i="2"/>
  <c r="C162" i="2"/>
  <c r="C163" i="2"/>
  <c r="C164" i="2"/>
  <c r="C165" i="2"/>
  <c r="C166" i="2"/>
  <c r="C115" i="2" l="1"/>
  <c r="C22" i="2"/>
  <c r="C8" i="2"/>
  <c r="C83" i="2"/>
  <c r="C74" i="2"/>
  <c r="C45" i="2"/>
  <c r="E168" i="2"/>
  <c r="F168" i="2"/>
  <c r="G168" i="2"/>
  <c r="H168" i="2"/>
  <c r="I168" i="2"/>
  <c r="J168" i="2"/>
  <c r="K168" i="2"/>
  <c r="L168" i="2"/>
  <c r="M168" i="2"/>
  <c r="N168" i="2"/>
  <c r="O168" i="2"/>
  <c r="Q168" i="2"/>
  <c r="R168" i="2"/>
  <c r="S168" i="2"/>
  <c r="T168" i="2"/>
  <c r="D168" i="2"/>
  <c r="E150" i="2"/>
  <c r="F150" i="2"/>
  <c r="G150" i="2"/>
  <c r="I150" i="2"/>
  <c r="J150" i="2"/>
  <c r="L150" i="2"/>
  <c r="M150" i="2"/>
  <c r="N150" i="2"/>
  <c r="O150" i="2"/>
  <c r="P150" i="2"/>
  <c r="Q150" i="2"/>
  <c r="R150" i="2"/>
  <c r="S150" i="2"/>
  <c r="T150" i="2"/>
  <c r="D150" i="2"/>
  <c r="K160" i="2"/>
  <c r="H159" i="2"/>
  <c r="N105" i="2"/>
  <c r="M105" i="2"/>
  <c r="L105" i="2"/>
  <c r="K105" i="2"/>
  <c r="J105" i="2"/>
  <c r="I105" i="2"/>
  <c r="H105" i="2"/>
  <c r="G105" i="2"/>
  <c r="F105" i="2"/>
  <c r="E105" i="2"/>
  <c r="T100" i="2"/>
  <c r="S100" i="2"/>
  <c r="R100" i="2"/>
  <c r="Q100" i="2"/>
  <c r="P100" i="2"/>
  <c r="N100" i="2"/>
  <c r="M100" i="2"/>
  <c r="L100" i="2"/>
  <c r="K100" i="2"/>
  <c r="J100" i="2"/>
  <c r="I100" i="2"/>
  <c r="H100" i="2"/>
  <c r="G100" i="2"/>
  <c r="F100" i="2"/>
  <c r="E100" i="2"/>
  <c r="N94" i="2"/>
  <c r="M94" i="2"/>
  <c r="L94" i="2"/>
  <c r="K94" i="2"/>
  <c r="J94" i="2"/>
  <c r="I94" i="2"/>
  <c r="H94" i="2"/>
  <c r="G94" i="2"/>
  <c r="F94" i="2"/>
  <c r="E94" i="2"/>
  <c r="C110" i="2" l="1"/>
  <c r="C105" i="2"/>
  <c r="C168" i="2"/>
  <c r="C94" i="2"/>
  <c r="H148" i="2"/>
  <c r="H7" i="2" s="1"/>
  <c r="H150" i="2"/>
  <c r="C159" i="2"/>
  <c r="K150" i="2"/>
  <c r="C160" i="2"/>
  <c r="F148" i="2"/>
  <c r="N148" i="2"/>
  <c r="T148" i="2"/>
  <c r="E148" i="2"/>
  <c r="I148" i="2"/>
  <c r="M148" i="2"/>
  <c r="D148" i="2"/>
  <c r="L148" i="2"/>
  <c r="J148" i="2"/>
  <c r="Q148" i="2"/>
  <c r="G148" i="2"/>
  <c r="K148" i="2"/>
  <c r="K7" i="2" s="1"/>
  <c r="S148" i="2"/>
  <c r="R148" i="2"/>
  <c r="C55" i="2"/>
  <c r="O100" i="2"/>
  <c r="N6" i="2" l="1"/>
  <c r="N7" i="2"/>
  <c r="I6" i="2"/>
  <c r="I7" i="2"/>
  <c r="E6" i="2"/>
  <c r="E7" i="2"/>
  <c r="M6" i="2"/>
  <c r="M7" i="2"/>
  <c r="J6" i="2"/>
  <c r="J7" i="2"/>
  <c r="F6" i="2"/>
  <c r="F7" i="2"/>
  <c r="L6" i="2"/>
  <c r="L7" i="2"/>
  <c r="G6" i="2"/>
  <c r="G7" i="2"/>
  <c r="D6" i="2"/>
  <c r="D7" i="2"/>
  <c r="Q6" i="2"/>
  <c r="Q7" i="2"/>
  <c r="S6" i="2"/>
  <c r="S7" i="2"/>
  <c r="R6" i="2"/>
  <c r="R7" i="2"/>
  <c r="T6" i="2"/>
  <c r="T7" i="2"/>
  <c r="C100" i="2"/>
  <c r="O148" i="2"/>
  <c r="O7" i="2" s="1"/>
  <c r="C150" i="2"/>
  <c r="H6" i="2"/>
  <c r="K6" i="2"/>
  <c r="P148" i="2"/>
  <c r="C148" i="2" l="1"/>
  <c r="C7" i="2" s="1"/>
  <c r="O6" i="2"/>
  <c r="P6" i="2"/>
  <c r="P7" i="2"/>
  <c r="C6" i="2" l="1"/>
</calcChain>
</file>

<file path=xl/sharedStrings.xml><?xml version="1.0" encoding="utf-8"?>
<sst xmlns="http://schemas.openxmlformats.org/spreadsheetml/2006/main" count="292" uniqueCount="270">
  <si>
    <t xml:space="preserve"> Мероприятие </t>
  </si>
  <si>
    <t xml:space="preserve"> 2019 г. </t>
  </si>
  <si>
    <t xml:space="preserve"> 2020 г. </t>
  </si>
  <si>
    <t xml:space="preserve"> 2021 г. </t>
  </si>
  <si>
    <t xml:space="preserve"> 2022 г. </t>
  </si>
  <si>
    <t xml:space="preserve"> 2023 г. </t>
  </si>
  <si>
    <t xml:space="preserve"> 2024 г. </t>
  </si>
  <si>
    <t xml:space="preserve"> 2025 г. </t>
  </si>
  <si>
    <t xml:space="preserve"> 2026 г. </t>
  </si>
  <si>
    <t xml:space="preserve"> 2027 г. </t>
  </si>
  <si>
    <t xml:space="preserve"> 2028 г. </t>
  </si>
  <si>
    <t>2029 г.</t>
  </si>
  <si>
    <t>2030 г.</t>
  </si>
  <si>
    <t>2031 г.</t>
  </si>
  <si>
    <t xml:space="preserve"> Ремонт котла КВм-1,16 ячейка №3 котельная «Стройка» </t>
  </si>
  <si>
    <t xml:space="preserve"> Ремонт котла КВм-1,16 ячейка №5 котельная «Стройка» </t>
  </si>
  <si>
    <t xml:space="preserve"> Установка частотного регулятора на воздуходувку КОС г.Слюдянка </t>
  </si>
  <si>
    <t xml:space="preserve"> Ремонт котла КВм-1,16 ячейка №2 котельная «СМП» </t>
  </si>
  <si>
    <t xml:space="preserve"> Ремонт котла КВм-1,16 ячейка №3 котельная «СМП» </t>
  </si>
  <si>
    <t xml:space="preserve">Котельная «СМП» Модернизация газоходов всего котлового оборудования </t>
  </si>
  <si>
    <t>Котельная  «Центральная»</t>
  </si>
  <si>
    <t>Замена циклона БЦ-512 (6х4)</t>
  </si>
  <si>
    <t>Замена теплообменного парового подогревателя ТТТАИ 19-1743-1 и охладителя конденсата ТТАИ 19-1743-2</t>
  </si>
  <si>
    <t xml:space="preserve">Ремонт электрооборудования центрального теплового пункта в микрорайоне «Центральный» </t>
  </si>
  <si>
    <t>Замена котла КЕ 25-14 С стац.№ 4</t>
  </si>
  <si>
    <t>Установка частотных преобразователей в количестве 4 шт. суммарной мощностью 630 кВт</t>
  </si>
  <si>
    <t xml:space="preserve">Замена котельно-вспомогательного оборудования для котельных г.Слюдянка: насосов на котельную "Центральная" г.Слюдянка </t>
  </si>
  <si>
    <t>Реконструкция системы химводоочистки с заменой фильтров и солерастворителя</t>
  </si>
  <si>
    <t>Котельная «Рудо»</t>
  </si>
  <si>
    <t>Замена трубной части котла КЕ10-14С стац.№3</t>
  </si>
  <si>
    <t xml:space="preserve">Установка рабочего колеса дымососа ДН-15х1000 стац.№3 </t>
  </si>
  <si>
    <t xml:space="preserve">Установка частотных преобразователей 3 шт. суммарной мощностью 345 кВт </t>
  </si>
  <si>
    <t>Котельная «Перевал»</t>
  </si>
  <si>
    <t>Установка частотных преобразователей 2 шт суммарной мощностью 215 кВт</t>
  </si>
  <si>
    <t xml:space="preserve">Замена дымососов ДН 12,5 стац.№ 2,3 газоходов </t>
  </si>
  <si>
    <t xml:space="preserve">Замена обмуровки котла КЕ-6,5-14С №3 </t>
  </si>
  <si>
    <t>Выполнение работ по установке и наладке частотного преобразователя на НТП Перевал</t>
  </si>
  <si>
    <t xml:space="preserve">Замена дымососа ДН 12,5 стац.№ 1, газоходов </t>
  </si>
  <si>
    <t>Котельная «СМП»</t>
  </si>
  <si>
    <t xml:space="preserve">Ремонт котла КВм-1,16 ст.№2 </t>
  </si>
  <si>
    <t>Установка комплексонатной установки подготовки исходной воды.</t>
  </si>
  <si>
    <t xml:space="preserve">Замена котла КВр-0,63-95 ст.№4 </t>
  </si>
  <si>
    <t>Установка приборов для коммерческого учета тепловой энергии 2441-АТС в котельной «СМП»</t>
  </si>
  <si>
    <t>Установка газоочистного оборудования на котельной «СМП»</t>
  </si>
  <si>
    <t>Котельная «Стройка»</t>
  </si>
  <si>
    <t>Замена котла №3 КВм 1,16 на КВм 1,25на котельной "Стройка" г.Слюдянка</t>
  </si>
  <si>
    <t>Установка насосов Д 315-71 - 2 шт (поставка)</t>
  </si>
  <si>
    <t>Замена котла №5  КВМ 1,25 на котельной "Стройка" г.Слюдянка</t>
  </si>
  <si>
    <t>Замена дымососов ДН 12,5 стац.№ 1,2, фундаментов, газоходов обвязки циклона</t>
  </si>
  <si>
    <t>Замена котла  КВМ 0,5 на котельной «Собственная база»</t>
  </si>
  <si>
    <t>Котельная  «Резерв»</t>
  </si>
  <si>
    <t>Установка комплексонатной установки подготовки воды.</t>
  </si>
  <si>
    <t>Установка приборов для коммерческого учета тепловой энергии 2444-АТС в котельной «Резерв»</t>
  </si>
  <si>
    <t>Котельная «Ростелеком»</t>
  </si>
  <si>
    <t>Установка приборов для коммерческого учета тепловой энергии 2446-АТС в котельной «Ростелеком»</t>
  </si>
  <si>
    <t>Установка газаоочистного оборудования</t>
  </si>
  <si>
    <t>Электрокотельная п.Сухой ручей</t>
  </si>
  <si>
    <t>Установка приборов для коммерческого учета тепловой энергии</t>
  </si>
  <si>
    <t>Тепловые сети</t>
  </si>
  <si>
    <t xml:space="preserve"> "Капитальный ремонт участка тепловых сетей: ул.Тонконога от ж/д №39 до ТК школа №49  по адресу: Иркутская область, г. Слюдянка, ул. Тонконога" </t>
  </si>
  <si>
    <t xml:space="preserve"> Капитальный ремонт участка сетей тепло-, водоснабжения по ул. Школьная г. Слюдянка" </t>
  </si>
  <si>
    <t xml:space="preserve"> Капитальный ремонт участка тепловых сетей в районе ж.д. №7 по л.Бабушкина L-70м г.Слюдянка Иркутской области </t>
  </si>
  <si>
    <t xml:space="preserve"> Капитальный ремонт участка тепловых сетей от  ТК №3 по ул. Советская  до ул. Ленина ж.д №105 - 140 м.п. г.Слюдянка Иркутской области </t>
  </si>
  <si>
    <t>Капитальный ремонт инженерных сетей тепло- водоснабжения ул.Советская (от ЦРБ до ул.Московская), L=570х2 м, d=325</t>
  </si>
  <si>
    <t>Ремонт участков инженерных сетей теплоснабжения по адресу: г.Слюдянка, пер. Красногвардейский №1;№3, протяжённостью 62 м.п.</t>
  </si>
  <si>
    <t>Капитальный ремонт участка сети от НТП до ТК №1  L-60 м. г.Слюдянка Иркутской области</t>
  </si>
  <si>
    <t>Капитальный ремонт участка тепловых сетей от теплового пункта котельной «Перевал» г.Слюдянка до водоотводного коллектора L - 257 м.п</t>
  </si>
  <si>
    <t xml:space="preserve">       </t>
  </si>
  <si>
    <t>Капитальный ремонт участка тепловой сети по улице Перевальская г.Слюдянка», протяженностью 363 м.п., Dy 300 мм</t>
  </si>
  <si>
    <t>Перечень мероприятий по строительству, реконструкции или техническому перевооружению источников тепловой энергии, инженерных сетей, объектов водоснабжения, водоотведения, электроснабжения на территории Слюдянского муниципального образования</t>
  </si>
  <si>
    <t>Итого по объектам теплоснабжения</t>
  </si>
  <si>
    <t>II</t>
  </si>
  <si>
    <t>Ремонт инженерных сетей водоснабжения по ул.Геологов</t>
  </si>
  <si>
    <t xml:space="preserve">Замена инженерных сетей водоснабжения: ул. Амбулаторная 2, ул. Фрунзе 4,6,8А с устройством водопроводных колодцев; ул.Набережная </t>
  </si>
  <si>
    <t>Замена сетей холодного водоснабжения м-на Квартал от стадиона «Перевал» от дома №8 по ул. Амбулаторная до дома №49 по Куприна, до водопроводного колодца по ул. Перевальская</t>
  </si>
  <si>
    <t>Ремонт инженерных сетей водоснабжения по ул. Парижской Коммуны от жилого дома № 116 по ул.Ленина до магазина Анюта г.Слюдянка</t>
  </si>
  <si>
    <t xml:space="preserve">Разработка проектно-сметной документации на проектирование реконструкции системы водоснабжения г.Слюдянка </t>
  </si>
  <si>
    <t>III</t>
  </si>
  <si>
    <t>Ремонт инженерных сетей водоотведения по ул.Советская (от жилого дома № 50 по ул.Советская до жилого дома №3 по ул.Бабушкина ) 270 м.п.</t>
  </si>
  <si>
    <t>Ремонт инженерных сетей водоотведения ул. Менделеева №21 до №26 (Автомалыш) Ду 200 мм (протяженность общая -160 м)</t>
  </si>
  <si>
    <t>Ремонт инженерных сетей водоотведения ул.Кутелева №44 до №74 Ду 200 мм (протяженность общая -350 м)</t>
  </si>
  <si>
    <t>Ремонт инженерных сетей водоотведения: ул.Ленина, 1Б- 122 м.п.</t>
  </si>
  <si>
    <t xml:space="preserve">Ремонт инженерных сетей водоотведения: от жилого дома № 12 по ул.Фрунзе до жилого дома № 2 по ул.Фрунзе - 213 м.п., от жилого дома № 10 по ул.Ленина до жилого дома № 2 по ул.Ленина - 238 м.п., от жилого дома № 84 до дома № 82 по ул.Парижской Коммуны  - 77 м.п. , от жилого дома № 116 по ул.Ленина до дома № 1 по ул.Пушкина – 74 м.п., ул.Советская, 9 – 68 м.п. </t>
  </si>
  <si>
    <t xml:space="preserve">Ремонт инженерных сетей водоотведения г.Слюдянка ул.Ленина, 119А, ул.Парижской Коммуны, 86,  ул.Фрунзе  от жилого дома № 2 до дома № 1 </t>
  </si>
  <si>
    <t>Ремонт инженерных сетей водоотведения по ул. Амбулаторная от дома №10 до дома №8 г. Слюдянка</t>
  </si>
  <si>
    <t>Ремонт инженерных сетей водоотведения по ул.Бабушкина, 2А,  L 53 м (мероприятие 2019 года)</t>
  </si>
  <si>
    <t>Ремонт инженерных сетей водоотведения от ж.д. №3а по ул. Пушкина до ж.д. №118,  от ж.д. Школьная 12 (мероприятие 2017 года)</t>
  </si>
  <si>
    <t xml:space="preserve">Ремонт инженерных сетей водоотведения от дома 4 по ул. Московская до центрального коллектора с устройством нового колодца, заменой вводов в дом (62 м.п.); </t>
  </si>
  <si>
    <t>Ремонт инженерных сетей водоотведения по пер.Почтовый, 1, протяженностью 40 м.п.</t>
  </si>
  <si>
    <t>Замена турбокомпрессора ТВ-80-1,80-01 УЗ.с двигателем 200 кВт, замена тангенцальных песколовок на КОС г.Слюдянка</t>
  </si>
  <si>
    <t>Замена тангенциальных песколовок на КОС г.Слюдянка</t>
  </si>
  <si>
    <t>Замена насосов для откачки иловых карт Grundfoss SEG 40.26.2.50 - №1,2 на КОС г.Слюдянка, Замена насоса СМ150-125-400/а4 45 кВт на КНС-3 г.Слюдянка</t>
  </si>
  <si>
    <t>IV</t>
  </si>
  <si>
    <t>Объекты электроснабжения</t>
  </si>
  <si>
    <t>определение стоимости согласно проектно-сметной документации</t>
  </si>
  <si>
    <t>Проектирование мероприятий по реконструкции и строительству объектов электроснабжения, в том числе:</t>
  </si>
  <si>
    <t>Монтаж приборов учета в частном секторе, в многоквартирных жилых домах в зоне деятельности ОГУЭП "Облкоммунэнерго"</t>
  </si>
  <si>
    <t>Реконструкция ПС «Перевал» с заменой трансформаторов мощностью 2х10МВА на трансформаторы мощностью 2х16 МВА каждый.</t>
  </si>
  <si>
    <t>Сметная стоимость в прогнозных ценах с НДС, млн.руб.</t>
  </si>
  <si>
    <t xml:space="preserve">Установка насосов Д 315-71 -2 ед,  ЦНСГ 38-176 - 2 ед </t>
  </si>
  <si>
    <t>Обеспечение дизель-генераторной установкой, стационарная электростанция АД-60С - Т400-1 РМ2</t>
  </si>
  <si>
    <t>Обеспечение электрогенераторной  установкой АД-200С - Т400</t>
  </si>
  <si>
    <t>Комплексонатная установка подготовки исходной воды</t>
  </si>
  <si>
    <t xml:space="preserve"> 2017 г. </t>
  </si>
  <si>
    <t xml:space="preserve"> 2018 г. </t>
  </si>
  <si>
    <t xml:space="preserve"> 2016 г. </t>
  </si>
  <si>
    <t xml:space="preserve"> 2015 г. </t>
  </si>
  <si>
    <t xml:space="preserve">Котельная «Центральная» Установка частотных преобразователей в количестве 4 шт. суммарной мощностью 630 кВт </t>
  </si>
  <si>
    <t xml:space="preserve">Котельная «Перевал». Установка частотных преобразователей в количестве 2 шт суммарной мощностью 215 кВт </t>
  </si>
  <si>
    <t xml:space="preserve">Объединение котельной "РУДО" и "Дом Ребенка", строительство сети 200 м. Ду  50-80 мм </t>
  </si>
  <si>
    <t>Ремонт кровли здания котельной "Центральная"</t>
  </si>
  <si>
    <t xml:space="preserve">Установка рабочего колеса для дымососа ДН17Х </t>
  </si>
  <si>
    <t>Установка центробежных насосов</t>
  </si>
  <si>
    <t xml:space="preserve">Установка пароподогревателя </t>
  </si>
  <si>
    <t>Капитальный ремонт здания котельной «Рудо»</t>
  </si>
  <si>
    <t xml:space="preserve">Ремонт дымовой трубы на котельной "Рудо" г. Слюдянка </t>
  </si>
  <si>
    <t>Ремонт трубной части котла КЕ10-14С стац.№1</t>
  </si>
  <si>
    <t xml:space="preserve">Замена облегченной обмуровки котла стац.№ 1 на тяжелую </t>
  </si>
  <si>
    <t>Ремонт котельного оборудования в котельной "Перевал"- обвязка экономайзеров</t>
  </si>
  <si>
    <t>Ремонт вспомогательного оборудования в тепловом пункте "Перевал"</t>
  </si>
  <si>
    <t>Замена оборудования на тепловом пункте "Перевал": теплообменников "Ридан" НН-21-16/2-ТКТМ93; насосов марки Д 200-90 а (2 шт);  электрического двигателя 5АИ (АИР) 315М4 200 кВт 1500 об/мин;  трубопровода d 219 мм 130 м.п. (поставка)</t>
  </si>
  <si>
    <t>Капитальный ремонт дымовой трубы на котельной "Перевал"</t>
  </si>
  <si>
    <t>Монтаж теплообменного оборудования 1 контура  НН - 43 (2 шт) на ТП "Перевал", ул.Перевальская, 1М1</t>
  </si>
  <si>
    <t xml:space="preserve">Замена сетевых насосов СД 160/45 на котельной «Перевал» (верхний тепловой пункт), насоса 1 Д630-90 стац.№2 на ЦТП </t>
  </si>
  <si>
    <t>Капитальный ремонт участка тепловых сетей по ул. Бабушкина от центрального теплового пункта до дома № 5 г. Слюдянка, Иркутской области</t>
  </si>
  <si>
    <t xml:space="preserve">Капитальный ремонт участка тепловых сетей  от ТК №1  ж.д. 16г ул. Ленина - 43м., через ТК№ 2 по ул. Вербная, до ТК №1а ул. Рябиновая -27 м.п. г.Слюдянка Иркутской области </t>
  </si>
  <si>
    <t xml:space="preserve">Капитальный ремонт участка тепловых сетей по ул.Ленина,110 до ТК-305 г. Слюдянка Иркутской области </t>
  </si>
  <si>
    <t>Ремонт инженерных сетей теплоснабжения от котельной"Стройка" до жилого дома № 16 Г по ул.Ленина г.Слюдянка (70 м.п.)</t>
  </si>
  <si>
    <t>Капитальный ремонт инженерных систем теплоснабжения от котельной "Рудо" до тепловой камеры в районе дома №22 по ул.Горняцкая</t>
  </si>
  <si>
    <t>Ремонт системы теплоснабжения мкр. СМП</t>
  </si>
  <si>
    <t>Объекты водоснабжения</t>
  </si>
  <si>
    <t>Ремонт водопроводных сетей микрорайона "Перевал" до накопительной емкости от скважины и от накопительной ёмкости до скважины Ду 150 мм (L общая -272 м)</t>
  </si>
  <si>
    <t>Ремонт водопроводных сетей от ул. Ленина № 2 до ул. Куприна , №53  Ду 100 мм (L 460 м)</t>
  </si>
  <si>
    <t>Ремонт водопроводных сетей от ул. Советская № 17 до ул. Железнодорожная №3а и пер. Пионерский 3, ул Московская 5 Ду 100 мм (L - 600 м)</t>
  </si>
  <si>
    <t>Проектирование объекта "Строительство канализационных очистных сооружений в Слюдянском муниципальном образовании</t>
  </si>
  <si>
    <t>Ремонт инженерных  сетей водоотведения по ул.Ленинградская, 2А, L 42 м.п.</t>
  </si>
  <si>
    <t>Объекты водоотведения</t>
  </si>
  <si>
    <t xml:space="preserve">Установка котла №4 КВр 0,6-95 </t>
  </si>
  <si>
    <t>Котельная «Собственная база»</t>
  </si>
  <si>
    <t>I</t>
  </si>
  <si>
    <t>Объекты теплоснабжения</t>
  </si>
  <si>
    <t xml:space="preserve">Капитальный ремонт здания котельной «Перевал» </t>
  </si>
  <si>
    <t>Строительство канализационных очистных сооружений в Слюдянском муниципальном образовании</t>
  </si>
  <si>
    <t xml:space="preserve">Капитальный ремонт котла КВм 1,25 ст №1 топка ТПШМ </t>
  </si>
  <si>
    <t>Капитальный ремонт котла КЕ 25-14 С стац.№ 1</t>
  </si>
  <si>
    <t>Капитальный ремонт  теплообменного оборудования в котельной "Перевал»</t>
  </si>
  <si>
    <t>Капитальный ремонт дымовой трубы на котельной «Собственная база»</t>
  </si>
  <si>
    <t>Капитальный ремонт дымовой трубы на котельной "Стройка"</t>
  </si>
  <si>
    <t xml:space="preserve">Капитальный ремонт участка тепловых сетей в районе дома № 22 по ул. Горняцкая (Ду-89мм-154м, Ду-50мм-154м, Ду-219мм 154*2=308м) </t>
  </si>
  <si>
    <t>Капитальный ремонт участка тепловых сетей по ул. Перевальская, в районе бани Ду-373мм -36*2м</t>
  </si>
  <si>
    <t>Капитальный ремонт участка тепловых сетей по ул. Советская, 43 от ТК ЦК до ТК ул. Советская, 64 (Ду-150мм-185м*2=370м) Ду 150 - 66 м.., Ду 57- 27 м..п.</t>
  </si>
  <si>
    <t>Капитальный ремонт дымовой трубы. Диаметр-3000 мм, высота-100 метров.</t>
  </si>
  <si>
    <t>Капитальный ремонт или замена топочной решетки котла №2. (Топка механическая ТЧЗМ-2,7/5,6 №2, активная площадь решетки -13,1м2, мощность эл.двигателя 1,1 КВт, 1000 об/мин)</t>
  </si>
  <si>
    <t xml:space="preserve">Замена шиберной режущей задвижки диаметром 500 мм на КНС №3 </t>
  </si>
  <si>
    <t>Замена насосного агрегата К90/20 с двигателем 7,5кВт 3000об.мин в здании фильтров центральных КОС</t>
  </si>
  <si>
    <t>Капитальный ремонт теплообменного оборудования контура луч ул.Школьная</t>
  </si>
  <si>
    <t>Капитальный ремонт  котла "Универсал-6" на котел КВД 0,5</t>
  </si>
  <si>
    <t>Капитальный ремонт газаоочистного оборудования</t>
  </si>
  <si>
    <t>Капитальный ремонт участка тепловых сетей по ул. Бабушкина от котельной «Центральная» до тепловой камеры № 5 г. Слюдянка, Иркутской области» l=336</t>
  </si>
  <si>
    <t xml:space="preserve">Монтаж коммерческих узлов учета тепловой энергии на котельных «Центральная», «Рудо», «Перевал», тепловых пунктах «ЦТП», «НТП» - 8шт </t>
  </si>
  <si>
    <t xml:space="preserve">Капитальный ремонт котельного оборудования котельной «Стройка» (установлен котел КВм-2,5 №3, на каждой линейке ячеек №1 и №3 установлен индивидуальный циклон ЦН-15-800х2-УП и дымосос ДН-9-1500 с эл. двигателем 15 кВт).  </t>
  </si>
  <si>
    <t>Ремонт инженерных сетей водоотведения районе ул. Бабушкина д.№14-18, dy 200, L 60 м.п.</t>
  </si>
  <si>
    <t>Капитальный ремонт инженерных сетей водоттведения ул. Фрунзе. 7, пер. Волгоградский, 2,4 г. Слюдянка,  L 108 м.п</t>
  </si>
  <si>
    <t>Капитальный ремонт инженерных сетей теплоснабжения ул. Фрунзе. 7, пер. Волгоградский, 2,4 г. Слюдянка, (L 205 м)</t>
  </si>
  <si>
    <t>Ремонт инженерных сетей водоотведения Ду-110мм-12м, ул. Слюдянских Красногвардейцев, 55, L 30 м.п.</t>
  </si>
  <si>
    <t>Всего необходимый объем финансирования</t>
  </si>
  <si>
    <t>Комплексные предпроетные проработки обоснования строительства / модернизации канализационных сетей с учетом существующих нагрузок и перспективной застройки (подключение индивидуальных жилых домовладений)</t>
  </si>
  <si>
    <t>Подбора комплексной системы водоподготовки, приобретение оборудования для очистки воды в скважинах микрорайона "СМП", "Квартал", Центрального водозабора</t>
  </si>
  <si>
    <t xml:space="preserve">  № </t>
  </si>
  <si>
    <t>Модернизация и (или) реконструкция водозабора «Центральный»: установка частотных преобразователей, замена насоса для перекачки воды на водозаборе Центральный, ул.40 Лет Октября, 74</t>
  </si>
  <si>
    <t>Замена водопроводных колонок: ул. Капотина*ул.Слюдянских Красногвардейцев; 40 Лет Октября, 56; Куприна, 49;  Перевальская, 14;      Железнодорожная, 15</t>
  </si>
  <si>
    <t>Перекладка водовода ПЭ Ду-40мм -140мп на ж дом № 17 ул. Гранитная от водоразборной колонки до колодца (без врезок на частный сектор)</t>
  </si>
  <si>
    <t>Перекладка водовода Ду-63мм-50мп, от Школьной,3 до пер Рудничный,4 с устройством нового водопроводного колодца -1шт* в 2кольца</t>
  </si>
  <si>
    <t>Ремонт водопроводных колодцев: ул.Капотина, Кутелева,24; ул.Кутелева в районе ДС; ВНС; Амбулаторная,26; Фрунзе,16;  Фрунзе, 4</t>
  </si>
  <si>
    <t>Замена емкости на скважине ул.Кутелева,74</t>
  </si>
  <si>
    <t>Реконструкция сети холодного водоснабжения от ул. Советская, 45 до «Бани» с заменой чугунных труб Ду 200 мм на трубы из полиэтилена низкого давления  (ПНД)</t>
  </si>
  <si>
    <t>Капитальный ремонт инженерных сетей водоотведения от дома №3 до дома №5 ул. Бабушкина г.Слюдянка L 36 м.</t>
  </si>
  <si>
    <t>Перекладка труб наружной канализации (придомовая) Ду-150мм- от ЖД №5 ул. Горняцкая (40пм), ввод в дома Ду-100мм-по 2пм*4шт, с устройством новых канализационных колодцев-4шт(КЦ-1000-4шт*2)-8шт: КЦП 1000мм- 4шт; КЦД1000-4шт)</t>
  </si>
  <si>
    <t>Прокладка труб наружной канализации от ж дома №22 ул. Ленина до центрального коллектора ул. Ленина (уход от Панорамы) КОРСИС Ду-160мм-30мп, с устройством колодцев-2шт по 3 кольца</t>
  </si>
  <si>
    <t>Ремонт канализационных колодцев: ул Ленина,22-Б(Бристоль); Мичурина; ЦК; Гранитная,1(школа№1); Ленина,93-2шт КЦП1500мм-5шт</t>
  </si>
  <si>
    <t>Замена плит перекрытия канализационных колодцев КЦП-1000мм-19шт., ул Ленина: №79-3шт; № 95-3шт; №14-2шт; №16-3шт; № 3-Б центральный кол-р; Фрунзе №2-2шт; пер. Красногвардейский № 1-1шт; Мичурина-1шт; Солнечная №22-1шт; Бабушкина №10-2шт.</t>
  </si>
  <si>
    <t>Ремонт оголовков колодцев (высота колец-30см). Адреса: ул Ленина: №79-3шт; № 95-3шт; №16-3шт; Солнечная №22-1шт; Бабушкина №10-2шт.</t>
  </si>
  <si>
    <t>Установка люков в комплекте. Адреса: ул.Гранитная,1(школа №1)-1шт; Фрунзе, №2-2шт; Ленина №14-2шт; 16-3шт; 3-БЦК-1шт; Мичурина-2шт; Солнечная, №2-2шт; Бабушкина,10-2шт</t>
  </si>
  <si>
    <t xml:space="preserve"> Котельные «Центральная», «Рудо», «Перевал». Проектирование и установка системы организации вихревого движения дымовых газов паровых котлов КЕ-25, КЕ-10, КЕ-6,5 </t>
  </si>
  <si>
    <t xml:space="preserve"> Котельная «Рудо». Установка частотных преобразователей в количестве 3 шт. суммарной мощностью 345 кВт </t>
  </si>
  <si>
    <t xml:space="preserve">Модернизация котельной «Стройка». Замена котлов №1, №2 и №3 КВм-1,16 на котлы КВм-2,5 с установкой углеподачи и дробилки  </t>
  </si>
  <si>
    <t xml:space="preserve">Модернизация котельной «Стройка». Установка линейки водогрейных котлов КВм-2,5-95ШП в комплекте с вспомогательным оборудованием, замена линии ШЗУ котельной и топливоподачи. </t>
  </si>
  <si>
    <t>Реконструкция тепловой сети от НТП «Перевал» до «Бани» с Ду 300 на Ду 400 мм</t>
  </si>
  <si>
    <t>Модернизация тепловой сети «Восточный луч» котельной «Центральная» с переключением концевых многоквартирных домов теплового луча «ЦТП» на «Восточный луч»</t>
  </si>
  <si>
    <t>Реконструкция теплового луча «ул. Шахтерская» котельной «Рудо» с увеличение диаметра тепловой сети от пер. Коммунальный, 5 до ул. Шахтерская, 22 с Ду 80 мм на Ду 100 мм</t>
  </si>
  <si>
    <t xml:space="preserve">Капитальный ремонт теплообменного оборудования теплового луча «Город» в котельной «Рудо» на новые аппараты марки ТТАИ-22-14-1 и охладители конденсата ТТАИ-22-14-2 в количестве 2 ед. </t>
  </si>
  <si>
    <t xml:space="preserve">Замена КИП котла КЕ 25-14С  стац. №3 </t>
  </si>
  <si>
    <t xml:space="preserve">Капитальный ремонт КИП котла КЕ-25-14С стац. №2 </t>
  </si>
  <si>
    <t>Капитальный ремонт котельной «Центральная»  (здание)</t>
  </si>
  <si>
    <t xml:space="preserve">Капитальный ремонт дробилки </t>
  </si>
  <si>
    <t xml:space="preserve">Капитальный ремонт аккумуляторных емкостей №1,2 </t>
  </si>
  <si>
    <t xml:space="preserve">Капитальный ремонт теплообменного оборудования ВТП, НТП </t>
  </si>
  <si>
    <t>Установка котла отопительного электрического Zota SolidХ</t>
  </si>
  <si>
    <t>Капитальный ремонт участка тепловых сетей, холодного водоснабжения и водоотведения на придомовой территории от дома № 1 по пер. Рудничный до дома № 8 по ул. Школьная, г. Слюдянка, Иркутской области»</t>
  </si>
  <si>
    <t>Замена участка тепловой сети от ТК Зинурова до ухода от заужения, труба Ду-89мм-15м*2, задвижка Ду-80мм-2шт г.Слюдянка, Шахтерская 43, 24, 22</t>
  </si>
  <si>
    <t xml:space="preserve">Замена участка тепловой сети от в районе дома ул. Советская,43. Труба Ду-50мм -25м*2(50мп), задвижки: Ду-50мм-2шт. Ремонт колодца КЦП-1500мм-1шт; люк в сборе-1шт; лотки с крышками 800мм-25м. г. Слюдянка, </t>
  </si>
  <si>
    <t xml:space="preserve">Замена участка тепловой сети в районе дома ул. Бабушкина,4. Труба Ду-80мм-18мм*2 (36мп), задвижка: Ду-80мм-2шт. </t>
  </si>
  <si>
    <t>Замена участка тепловой сети в районе дома ул.Фрунзе 5. Труба Ду-50мм-25мм*2 (50мп)</t>
  </si>
  <si>
    <t>Замена участка тепловой сети от ТК до дома ул. Ленинградская,2а. Труба Ду-89мм-26м*2(52мп), задвижка: Ду-80мм-2шт. Ремонт колодца КЦ 1500мм-2шт; КЦП-1500мм-1шт; люк в сборе-1шт; лотки с крышками 800мм -26м</t>
  </si>
  <si>
    <t>Замена участка тепловой сети от ТК до дома ул. Горняцкая 11. Труба Ду-50мм-25мм*2(50мп)</t>
  </si>
  <si>
    <t xml:space="preserve">Капитальный ремонт участка тепловой сети расположенного по улице Героя Ивана Тонконог № 21 г. Слюдянка, Иркутской области» </t>
  </si>
  <si>
    <t>Строительство ВЛИ-0,4кВ по договорам на тех. присоединение – 6,030 км.</t>
  </si>
  <si>
    <t>Установка КТПН-630 кВА ул.Горная.</t>
  </si>
  <si>
    <t>Капитальный ремонт ВЛ-0,4кВ от ТП-1 "Слюдянских Красногвардейцев", фидер "Посёлок", г. Слюдянка, ул. Слюдянских Красногвардейцев - 0,3 км.</t>
  </si>
  <si>
    <t>Капитальный ремонт ВЛ-6 кВ, КТПН-б30/б/0,4кВ, г. Слюдянка, ул. Куприна- 0,305 км./1 шт.</t>
  </si>
  <si>
    <t>Проведены работы по прочистке просек ВЛ-6/0,4 кВ по ул.Парижской Коммуны, ул.Шахтерская, ул.Зеленая, ул.Перевальская в объеме 5,9 км.</t>
  </si>
  <si>
    <t>Установлено 3 реклоузера (ул.Ленинградская в районе дома № 57, ул.Парижской Коммуны, в районе дома № 31, ул.Перевальская, в районе МЧС).</t>
  </si>
  <si>
    <t xml:space="preserve">  32,0   </t>
  </si>
  <si>
    <t>Капитальный ремонт инженерных сетей водоотведения по ул. Амбулаторная, 20 г.Слюдянка, L 55+15 м.</t>
  </si>
  <si>
    <r>
      <t>Капитальный ремонт ВЛ-0,4 кВ от ТП-39 "Лермонтова", ф. "Свободы", ф</t>
    </r>
    <r>
      <rPr>
        <b/>
        <sz val="6"/>
        <color theme="1"/>
        <rFont val="Courier New"/>
        <family val="3"/>
        <charset val="204"/>
      </rPr>
      <t xml:space="preserve">. </t>
    </r>
    <r>
      <rPr>
        <sz val="6"/>
        <color theme="1"/>
        <rFont val="Courier New"/>
        <family val="3"/>
        <charset val="204"/>
      </rPr>
      <t>"Черемуховая»  г, Слюдянка, ул. Свободы, ул. Черёмуховая - 0,79 км.</t>
    </r>
  </si>
  <si>
    <t> Мероприятия концессионного соглашения</t>
  </si>
  <si>
    <t>2015 г.</t>
  </si>
  <si>
    <t>2016 г.</t>
  </si>
  <si>
    <t>2017 г.</t>
  </si>
  <si>
    <t>2018 г.</t>
  </si>
  <si>
    <t>2019 г.</t>
  </si>
  <si>
    <t>2020 г,</t>
  </si>
  <si>
    <t>2021 г.</t>
  </si>
  <si>
    <t>2022 г.</t>
  </si>
  <si>
    <t>2023 г.</t>
  </si>
  <si>
    <t>2024 г.</t>
  </si>
  <si>
    <t>2025 г.</t>
  </si>
  <si>
    <t>2026 г.</t>
  </si>
  <si>
    <t>2027 г.</t>
  </si>
  <si>
    <t>2028 г.</t>
  </si>
  <si>
    <t>Капитальный ремонт котельной "Перевал" (замена второго (резервного) теплообменного аппарата, дымососов ДН-11,2Х-45-1500 - 3 шт, с карманом рихтера к дымососам ДН-11,2, циклона - 2 шт., топочной решетки котла, трубной части котла КЕ 6,5-14С стац №1 )</t>
  </si>
  <si>
    <t>Капитальный ремонт топочной решетки котла КЕ 25-14 стац №.3 котельной "Центральная"</t>
  </si>
  <si>
    <t>Капитальный ремонт участка тепловых сетей и холодного водоснабжения по ул. Пушкина от дома № 1 до дома № 51 г. Слюдянка, Иркутской области</t>
  </si>
  <si>
    <t>красным, выдедены изменения по суммам и годам</t>
  </si>
  <si>
    <t>Капитальный ремонт котлов КВр-0,6 (1 шт.)котельной "Резерв" стау №1</t>
  </si>
  <si>
    <t>Капитальный ремонт котлов КВр-0,6 (1 шт.)котельной "Резерв" стауц №2</t>
  </si>
  <si>
    <t>перенос</t>
  </si>
  <si>
    <t>корретировка суммы контракта</t>
  </si>
  <si>
    <t>заявка новое мероприятие</t>
  </si>
  <si>
    <t>перенос, кор суммы</t>
  </si>
  <si>
    <t xml:space="preserve">Проведение работ по антикоррозийному обследованию  металлических конструкций емкостей ББО БГО на КОС г.Слюдянка </t>
  </si>
  <si>
    <t>мероприятие концессии</t>
  </si>
  <si>
    <t>Модернизация котельной «СМП» с установкой двух водогрейных котлов типа КВм-2,5-95ШП (планируемое для реализации в рамках концессионного соглашения)</t>
  </si>
  <si>
    <t>корректировка суммы контракта</t>
  </si>
  <si>
    <t>Реконструкция сети холодного водоснабжения по ул. Тонконога г. Слюдянка от центрального водозабора до железнодорожного вокзала с заменой чугунных труб Ду 200 мм на трубы из полиэтилена низкого давления (ПНД), (планируемое для реализации в рамках концессионного соглашения на 2034 год)</t>
  </si>
  <si>
    <t>Реконструкция канализационного коллектора от КНС-3 до КОС «Перевал» с заменой стальных труб на трубы из полиэтилена низкого давления (ПНД)(планируемое для реализации в рамках концессионного соглашения в период 2031-2032)</t>
  </si>
  <si>
    <t>Строительство электрических сетей в г.Слюдянка, ул. Ленина, 1Ж (ВЛ-0,4кВ, ВЛ-6кВ, КТПН)</t>
  </si>
  <si>
    <t>Строительство электрических сетей в г.Слюдянка, ул. Менделеева (ВЛ-0,4кВ, ВЛ-6кВ, КТПН)</t>
  </si>
  <si>
    <t>Реконструкция распределительных сетей 6кВ, мкр. "Перевал", ячейка №12, мкр Рудо г.Слюдянка.</t>
  </si>
  <si>
    <t>Капитальный ремонт линий электропередач ВЛ -0,4 кВ в г. Слюдянка: пер.Ангарский, пер.Малый, пер.Дачный,  - 530 м.</t>
  </si>
  <si>
    <t>Капитальный ремонт  ВЛ -0,4 кВ, ул. Горная, г. Слюдянка -950м.</t>
  </si>
  <si>
    <t>Монтаж трансформаторных подстанций КИПН-630кВА, г. Слюдянка, ул. Болотная, ул. Зеленая.</t>
  </si>
  <si>
    <t>Капитальный ремонт ТП-5А-ЖД, г. Слюдянка.</t>
  </si>
  <si>
    <t>Запущена ВЛ – 6 кВ от ПС-Рудная, протяженностью 2,3км</t>
  </si>
  <si>
    <t>Строительство КТПН, ул Мичурина, г. Слюдянка.</t>
  </si>
  <si>
    <t>Строительство КТПН, ул Амбулаторная, г. Слюдянка.</t>
  </si>
  <si>
    <t xml:space="preserve">Капитальный ремонт линий электропередач ВЛ - 0,4 кВ, 6 кВ  в п.Сухой ручей, ул.Калинина, ул.Серова, ул.Рыбака – 0,78 км.; п.Сухой ручей, ул.Островского, ул.Гоголя, ул.Ленская – 0,56 км.; п.Сухой ручей, ул.Профсоюзная, ул.Железнодожная – 0,57 км.; </t>
  </si>
  <si>
    <t>Строительство КТПН-630 кВА г. Слюдянка,ул.Ленина – 2 шт.; ул.Карьерная – 1 шт.</t>
  </si>
  <si>
    <t>Капитальный ремонт ВЛ-0,4кВ, ул. Шахтерская, г. Слюдянка.</t>
  </si>
  <si>
    <t>Установка трансформатора на ТП-56 Очистные, г. Слюдянка.</t>
  </si>
  <si>
    <t>Установка КТПН-б30/б/0,4кВ, г.Слюдянка, ул. Васильева, ул. Кирова. (ТП-30А "Кирова", ТП-30 "Васильева")</t>
  </si>
  <si>
    <t>Строительство ВЛ-6кВ, ВЛ-0,4кВ, КТПН, ул. Ленина, 1Ж, г. Слюдянка.</t>
  </si>
  <si>
    <t>Замена трансформатора на ТП-6Б, ТП-7А, 18А, г.Слюдянка</t>
  </si>
  <si>
    <t>Замена трансформаторной подстанции ТП-5 "Школа№4" на двухтрансформаторную, г. Слюдянка, ул. Ленина.</t>
  </si>
  <si>
    <t>Реконструкция ВЛ-6кВ, ВЛ-0,4кВ, установка КТПН-2*160кВА, г. Слюдянка, ул. Пролетарская, 62А (Ретранслятор)</t>
  </si>
  <si>
    <t>Капитальный ремонт ВЛ-6 кВ, протяженностью 0,77 км, ВЛ-0,4 кВ, протяженностью 2,32 км. Установка двух КТПН-630 кВА ул.Набережная, ул.Слюдяная.</t>
  </si>
  <si>
    <t>Капитальный ремонт участка тепловых сетей по ул. Советская от центрального теплового пункта до тепловой камеры № 5 г. Слюдянка, Иркутской области,  общей протяженностью 300 м.п., Dy 350 мм</t>
  </si>
  <si>
    <t>Капитальный ремонт котельного и вспомогательного оборудования насосного оборудования (насоса К100-65-250  НТП, 1Д200-36, 6Ш8-2, редуктора 1Ц2У-250-40-12-У1 транспортера) на паровой котельной «Перевал», насосов 1Д250-125, 1Д250-125 на НТП</t>
  </si>
  <si>
    <t>Капитальный ремонт котельного и вспомогательного оборудования насосного оборудования ( дымосоа ДН15Х-1000, насоса ЦНСГ 60-198,автоматики котла КЕ 25-14 стац №4) на паровой котельной «Центральная», насоса Д630-90 ЦТП.</t>
  </si>
  <si>
    <t>Приложение №1 к муниципальной программе «Комплексное развитие систем коммунальной инфраструктуры Слюдянского муниципального образования на период до 2031 года», утвержденной решением Думы Слюдянского муниципального образования от 27.02.2015 года № 9 III – ГД, в редакции от 10.09.2026 №67 V ГД.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</si>
</sst>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6"/>
      <color theme="1"/>
      <name val="Courier New"/>
      <family val="3"/>
      <charset val="204"/>
    </font>
    <font>
      <b/>
      <sz val="6"/>
      <color theme="1"/>
      <name val="Courier New"/>
      <family val="3"/>
      <charset val="204"/>
    </font>
    <font>
      <b/>
      <i/>
      <sz val="6"/>
      <color theme="1"/>
      <name val="Courier New"/>
      <family val="3"/>
      <charset val="204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6"/>
      <color rgb="FFFF0000"/>
      <name val="Courier New"/>
      <family val="3"/>
      <charset val="204"/>
    </font>
    <font>
      <sz val="11"/>
      <color rgb="FFFF0000"/>
      <name val="Calibri"/>
      <family val="2"/>
      <scheme val="minor"/>
    </font>
    <font>
      <sz val="6"/>
      <name val="Courier New"/>
      <family val="3"/>
      <charset val="204"/>
    </font>
    <font>
      <b/>
      <sz val="6"/>
      <name val="Courier New"/>
      <family val="3"/>
      <charset val="204"/>
    </font>
    <font>
      <sz val="11"/>
      <name val="Calibri"/>
      <family val="2"/>
      <scheme val="minor"/>
    </font>
    <font>
      <b/>
      <sz val="6"/>
      <color rgb="FFFF0000"/>
      <name val="Courier New"/>
      <family val="3"/>
      <charset val="204"/>
    </font>
    <font>
      <b/>
      <i/>
      <sz val="6"/>
      <color rgb="FFFF0000"/>
      <name val="Courier New"/>
      <family val="3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7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6" fillId="0" borderId="1" xfId="0" applyFont="1" applyFill="1" applyBorder="1" applyAlignment="1">
      <alignment vertical="center"/>
    </xf>
    <xf numFmtId="0" fontId="9" fillId="0" borderId="0" xfId="0" applyFont="1" applyFill="1"/>
    <xf numFmtId="2" fontId="0" fillId="0" borderId="0" xfId="0" applyNumberFormat="1" applyFill="1"/>
    <xf numFmtId="43" fontId="6" fillId="0" borderId="1" xfId="2" applyNumberFormat="1" applyFont="1" applyFill="1" applyBorder="1" applyAlignment="1">
      <alignment horizontal="center" vertical="center" wrapText="1"/>
    </xf>
    <xf numFmtId="43" fontId="13" fillId="0" borderId="1" xfId="2" applyNumberFormat="1" applyFont="1" applyFill="1" applyBorder="1" applyAlignment="1">
      <alignment horizontal="center" vertical="center" wrapText="1"/>
    </xf>
    <xf numFmtId="43" fontId="7" fillId="0" borderId="1" xfId="2" applyNumberFormat="1" applyFont="1" applyFill="1" applyBorder="1" applyAlignment="1">
      <alignment horizontal="center" vertical="center" wrapText="1"/>
    </xf>
    <xf numFmtId="43" fontId="5" fillId="0" borderId="1" xfId="2" applyNumberFormat="1" applyFont="1" applyFill="1" applyBorder="1" applyAlignment="1">
      <alignment horizontal="center" vertical="center" wrapText="1"/>
    </xf>
    <xf numFmtId="43" fontId="5" fillId="0" borderId="1" xfId="2" applyNumberFormat="1" applyFont="1" applyFill="1" applyBorder="1" applyAlignment="1">
      <alignment vertical="center"/>
    </xf>
    <xf numFmtId="43" fontId="5" fillId="0" borderId="1" xfId="2" applyNumberFormat="1" applyFont="1" applyFill="1" applyBorder="1" applyAlignment="1">
      <alignment vertical="center" wrapText="1"/>
    </xf>
    <xf numFmtId="43" fontId="7" fillId="0" borderId="1" xfId="2" applyNumberFormat="1" applyFont="1" applyFill="1" applyBorder="1" applyAlignment="1">
      <alignment vertical="center" wrapText="1"/>
    </xf>
    <xf numFmtId="43" fontId="5" fillId="0" borderId="1" xfId="2" applyNumberFormat="1" applyFont="1" applyFill="1" applyBorder="1" applyAlignment="1">
      <alignment wrapText="1"/>
    </xf>
    <xf numFmtId="43" fontId="7" fillId="0" borderId="1" xfId="2" applyNumberFormat="1" applyFont="1" applyFill="1" applyBorder="1"/>
    <xf numFmtId="43" fontId="7" fillId="0" borderId="1" xfId="2" applyNumberFormat="1" applyFont="1" applyFill="1" applyBorder="1" applyAlignment="1">
      <alignment horizontal="center" vertical="center"/>
    </xf>
    <xf numFmtId="43" fontId="5" fillId="0" borderId="1" xfId="2" applyNumberFormat="1" applyFont="1" applyFill="1" applyBorder="1"/>
    <xf numFmtId="0" fontId="6" fillId="0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43" fontId="6" fillId="3" borderId="1" xfId="2" applyNumberFormat="1" applyFont="1" applyFill="1" applyBorder="1" applyAlignment="1">
      <alignment horizontal="center" vertical="center" wrapText="1"/>
    </xf>
    <xf numFmtId="43" fontId="7" fillId="3" borderId="1" xfId="2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43" fontId="5" fillId="3" borderId="1" xfId="2" applyNumberFormat="1" applyFont="1" applyFill="1" applyBorder="1" applyAlignment="1">
      <alignment horizontal="center" vertical="center" wrapText="1"/>
    </xf>
    <xf numFmtId="43" fontId="10" fillId="0" borderId="1" xfId="2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43" fontId="15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43" fontId="16" fillId="0" borderId="1" xfId="2" applyNumberFormat="1" applyFont="1" applyFill="1" applyBorder="1"/>
    <xf numFmtId="43" fontId="16" fillId="0" borderId="1" xfId="2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3" fontId="13" fillId="2" borderId="1" xfId="2" applyNumberFormat="1" applyFont="1" applyFill="1" applyBorder="1" applyAlignment="1">
      <alignment horizontal="center" vertical="center" wrapText="1"/>
    </xf>
    <xf numFmtId="43" fontId="6" fillId="2" borderId="1" xfId="2" applyNumberFormat="1" applyFont="1" applyFill="1" applyBorder="1" applyAlignment="1">
      <alignment horizontal="center" vertical="center" wrapText="1"/>
    </xf>
    <xf numFmtId="43" fontId="12" fillId="2" borderId="1" xfId="2" applyNumberFormat="1" applyFont="1" applyFill="1" applyBorder="1" applyAlignment="1">
      <alignment horizontal="center" vertical="center" wrapText="1"/>
    </xf>
    <xf numFmtId="43" fontId="5" fillId="2" borderId="1" xfId="2" applyNumberFormat="1" applyFont="1" applyFill="1" applyBorder="1" applyAlignment="1">
      <alignment horizontal="center" vertical="center" wrapText="1"/>
    </xf>
    <xf numFmtId="43" fontId="10" fillId="2" borderId="1" xfId="2" applyNumberFormat="1" applyFont="1" applyFill="1" applyBorder="1" applyAlignment="1">
      <alignment horizontal="center" vertical="center" wrapText="1"/>
    </xf>
    <xf numFmtId="43" fontId="12" fillId="2" borderId="1" xfId="2" applyNumberFormat="1" applyFont="1" applyFill="1" applyBorder="1" applyAlignment="1">
      <alignment vertical="center" wrapText="1"/>
    </xf>
    <xf numFmtId="43" fontId="5" fillId="2" borderId="1" xfId="2" applyNumberFormat="1" applyFont="1" applyFill="1" applyBorder="1" applyAlignment="1">
      <alignment vertical="center" wrapText="1"/>
    </xf>
    <xf numFmtId="43" fontId="10" fillId="2" borderId="1" xfId="2" applyNumberFormat="1" applyFont="1" applyFill="1" applyBorder="1" applyAlignment="1">
      <alignment vertical="center" wrapText="1"/>
    </xf>
    <xf numFmtId="43" fontId="12" fillId="2" borderId="2" xfId="2" applyNumberFormat="1" applyFont="1" applyFill="1" applyBorder="1" applyAlignment="1">
      <alignment horizontal="center" vertical="center" wrapText="1"/>
    </xf>
    <xf numFmtId="43" fontId="15" fillId="2" borderId="1" xfId="2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0" fillId="2" borderId="0" xfId="0" applyFill="1"/>
    <xf numFmtId="43" fontId="6" fillId="0" borderId="1" xfId="2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3" fontId="5" fillId="0" borderId="1" xfId="2" applyFont="1" applyFill="1" applyBorder="1" applyAlignment="1">
      <alignment horizontal="center" vertical="center" wrapText="1"/>
    </xf>
    <xf numFmtId="43" fontId="12" fillId="0" borderId="1" xfId="2" applyFont="1" applyFill="1" applyBorder="1" applyAlignment="1">
      <alignment horizontal="center" vertical="center" wrapText="1"/>
    </xf>
    <xf numFmtId="43" fontId="7" fillId="0" borderId="1" xfId="2" applyFont="1" applyFill="1" applyBorder="1" applyAlignment="1">
      <alignment horizontal="center" vertical="center" wrapText="1"/>
    </xf>
    <xf numFmtId="43" fontId="7" fillId="0" borderId="1" xfId="2" applyFont="1" applyFill="1" applyBorder="1" applyAlignment="1">
      <alignment vertical="center" wrapText="1"/>
    </xf>
    <xf numFmtId="43" fontId="6" fillId="0" borderId="1" xfId="2" applyFont="1" applyFill="1" applyBorder="1" applyAlignment="1">
      <alignment horizontal="center" vertical="center" wrapText="1"/>
    </xf>
    <xf numFmtId="43" fontId="5" fillId="0" borderId="1" xfId="2" applyFont="1" applyFill="1" applyBorder="1"/>
    <xf numFmtId="43" fontId="12" fillId="0" borderId="1" xfId="2" applyFont="1" applyFill="1" applyBorder="1"/>
    <xf numFmtId="43" fontId="7" fillId="0" borderId="1" xfId="2" applyFont="1" applyFill="1" applyBorder="1"/>
    <xf numFmtId="43" fontId="6" fillId="0" borderId="1" xfId="2" applyFont="1" applyFill="1" applyBorder="1"/>
    <xf numFmtId="43" fontId="7" fillId="2" borderId="1" xfId="2" applyFont="1" applyFill="1" applyBorder="1" applyAlignment="1">
      <alignment horizontal="center" vertical="center" wrapText="1"/>
    </xf>
    <xf numFmtId="0" fontId="17" fillId="0" borderId="0" xfId="0" applyFont="1" applyFill="1"/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43" fontId="5" fillId="3" borderId="1" xfId="2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 xr:uid="{2CE84757-CAAC-4392-9501-1D46820952B5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448DC-2212-484C-9C81-A174DA1B21E2}">
  <dimension ref="A1:V232"/>
  <sheetViews>
    <sheetView tabSelected="1" view="pageBreakPreview" topLeftCell="A67" zoomScaleNormal="85" zoomScaleSheetLayoutView="100" zoomScalePageLayoutView="85" workbookViewId="0">
      <selection activeCell="O5" sqref="O5"/>
    </sheetView>
  </sheetViews>
  <sheetFormatPr defaultRowHeight="15" x14ac:dyDescent="0.25"/>
  <cols>
    <col min="1" max="1" width="6.7109375" style="4" customWidth="1"/>
    <col min="2" max="2" width="72.28515625" style="4" customWidth="1"/>
    <col min="3" max="3" width="8" style="18" customWidth="1"/>
    <col min="4" max="11" width="6.42578125" style="4" customWidth="1"/>
    <col min="12" max="12" width="6.85546875" style="4" customWidth="1"/>
    <col min="13" max="13" width="6.42578125" style="4" customWidth="1"/>
    <col min="14" max="14" width="6.7109375" style="4" customWidth="1"/>
    <col min="15" max="15" width="6.7109375" style="54" customWidth="1"/>
    <col min="16" max="16" width="7.28515625" style="55" customWidth="1"/>
    <col min="17" max="17" width="8.5703125" style="17" customWidth="1"/>
    <col min="18" max="18" width="7.140625" style="17" bestFit="1" customWidth="1"/>
    <col min="19" max="19" width="7" style="17" bestFit="1" customWidth="1"/>
    <col min="20" max="20" width="6.28515625" style="17" bestFit="1" customWidth="1"/>
    <col min="21" max="21" width="9.140625" style="4"/>
    <col min="22" max="22" width="12.85546875" style="4" customWidth="1"/>
    <col min="23" max="16384" width="9.140625" style="4"/>
  </cols>
  <sheetData>
    <row r="1" spans="1:22" ht="12.75" customHeight="1" x14ac:dyDescent="0.25"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2" ht="87.75" customHeight="1" x14ac:dyDescent="0.25">
      <c r="K2" s="71" t="s">
        <v>269</v>
      </c>
      <c r="L2" s="71"/>
      <c r="M2" s="71"/>
      <c r="N2" s="71"/>
      <c r="O2" s="71"/>
      <c r="P2" s="71"/>
      <c r="Q2" s="71"/>
      <c r="R2" s="71"/>
      <c r="S2" s="71"/>
      <c r="T2" s="71"/>
    </row>
    <row r="3" spans="1:22" ht="33" customHeight="1" x14ac:dyDescent="0.25">
      <c r="A3" s="74" t="s">
        <v>69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0"/>
      <c r="V3" s="70"/>
    </row>
    <row r="5" spans="1:22" ht="54" customHeight="1" x14ac:dyDescent="0.25">
      <c r="A5" s="2" t="s">
        <v>168</v>
      </c>
      <c r="B5" s="2" t="s">
        <v>0</v>
      </c>
      <c r="C5" s="8" t="s">
        <v>98</v>
      </c>
      <c r="D5" s="2" t="s">
        <v>106</v>
      </c>
      <c r="E5" s="2" t="s">
        <v>105</v>
      </c>
      <c r="F5" s="2" t="s">
        <v>103</v>
      </c>
      <c r="G5" s="2" t="s">
        <v>104</v>
      </c>
      <c r="H5" s="2" t="s">
        <v>1</v>
      </c>
      <c r="I5" s="2" t="s">
        <v>2</v>
      </c>
      <c r="J5" s="2" t="s">
        <v>3</v>
      </c>
      <c r="K5" s="2" t="s">
        <v>4</v>
      </c>
      <c r="L5" s="2" t="s">
        <v>5</v>
      </c>
      <c r="M5" s="2" t="s">
        <v>6</v>
      </c>
      <c r="N5" s="2" t="s">
        <v>7</v>
      </c>
      <c r="O5" s="43" t="s">
        <v>8</v>
      </c>
      <c r="P5" s="1" t="s">
        <v>9</v>
      </c>
      <c r="Q5" s="5" t="s">
        <v>10</v>
      </c>
      <c r="R5" s="5" t="s">
        <v>11</v>
      </c>
      <c r="S5" s="5" t="s">
        <v>12</v>
      </c>
      <c r="T5" s="5" t="s">
        <v>13</v>
      </c>
    </row>
    <row r="6" spans="1:22" x14ac:dyDescent="0.25">
      <c r="A6" s="2"/>
      <c r="B6" s="6" t="s">
        <v>165</v>
      </c>
      <c r="C6" s="19">
        <f>SUM(D6:T6)</f>
        <v>4153.8257819999999</v>
      </c>
      <c r="D6" s="19">
        <f t="shared" ref="D6:T6" si="0">D148+D150+D168</f>
        <v>5.0710000000000006</v>
      </c>
      <c r="E6" s="19">
        <f t="shared" si="0"/>
        <v>16.637</v>
      </c>
      <c r="F6" s="19">
        <f t="shared" si="0"/>
        <v>6.5830000000000002</v>
      </c>
      <c r="G6" s="19">
        <f t="shared" si="0"/>
        <v>2.54</v>
      </c>
      <c r="H6" s="19">
        <f t="shared" si="0"/>
        <v>87.661801999999994</v>
      </c>
      <c r="I6" s="19">
        <f t="shared" si="0"/>
        <v>15.940999999999999</v>
      </c>
      <c r="J6" s="19">
        <f t="shared" si="0"/>
        <v>21.649979999999999</v>
      </c>
      <c r="K6" s="19">
        <f t="shared" si="0"/>
        <v>55.256999999999998</v>
      </c>
      <c r="L6" s="19">
        <f t="shared" si="0"/>
        <v>15.9</v>
      </c>
      <c r="M6" s="19">
        <f t="shared" si="0"/>
        <v>26.809000000000005</v>
      </c>
      <c r="N6" s="19">
        <f t="shared" si="0"/>
        <v>36.03</v>
      </c>
      <c r="O6" s="44">
        <f t="shared" si="0"/>
        <v>138.46600000000001</v>
      </c>
      <c r="P6" s="45">
        <f t="shared" si="0"/>
        <v>1141.953</v>
      </c>
      <c r="Q6" s="21">
        <f t="shared" si="0"/>
        <v>1692.53</v>
      </c>
      <c r="R6" s="21">
        <f t="shared" si="0"/>
        <v>657.65800000000002</v>
      </c>
      <c r="S6" s="21">
        <f t="shared" si="0"/>
        <v>164.45</v>
      </c>
      <c r="T6" s="21">
        <f t="shared" si="0"/>
        <v>68.688999999999993</v>
      </c>
    </row>
    <row r="7" spans="1:22" x14ac:dyDescent="0.25">
      <c r="A7" s="31" t="s">
        <v>139</v>
      </c>
      <c r="B7" s="32" t="s">
        <v>140</v>
      </c>
      <c r="C7" s="33">
        <f>C148</f>
        <v>717.95299999999997</v>
      </c>
      <c r="D7" s="33">
        <f t="shared" ref="D7:T7" si="1">D148</f>
        <v>4.431</v>
      </c>
      <c r="E7" s="33">
        <f t="shared" si="1"/>
        <v>9.2569999999999997</v>
      </c>
      <c r="F7" s="33">
        <f t="shared" si="1"/>
        <v>6.24</v>
      </c>
      <c r="G7" s="33">
        <f t="shared" si="1"/>
        <v>2.54</v>
      </c>
      <c r="H7" s="33">
        <f t="shared" si="1"/>
        <v>59.218999999999994</v>
      </c>
      <c r="I7" s="33">
        <f t="shared" si="1"/>
        <v>14.581</v>
      </c>
      <c r="J7" s="33">
        <f t="shared" si="1"/>
        <v>20.779999999999998</v>
      </c>
      <c r="K7" s="33">
        <f t="shared" si="1"/>
        <v>22.100999999999999</v>
      </c>
      <c r="L7" s="33">
        <f t="shared" si="1"/>
        <v>15.9</v>
      </c>
      <c r="M7" s="33">
        <f t="shared" si="1"/>
        <v>26.809000000000005</v>
      </c>
      <c r="N7" s="33">
        <f t="shared" si="1"/>
        <v>36.03</v>
      </c>
      <c r="O7" s="33">
        <f t="shared" si="1"/>
        <v>70.266000000000005</v>
      </c>
      <c r="P7" s="33">
        <f t="shared" si="1"/>
        <v>224.12100000000001</v>
      </c>
      <c r="Q7" s="33">
        <f t="shared" si="1"/>
        <v>172.01999999999998</v>
      </c>
      <c r="R7" s="33">
        <f t="shared" si="1"/>
        <v>20.457999999999998</v>
      </c>
      <c r="S7" s="33">
        <f t="shared" si="1"/>
        <v>4.2</v>
      </c>
      <c r="T7" s="33">
        <f t="shared" si="1"/>
        <v>9</v>
      </c>
    </row>
    <row r="8" spans="1:22" s="11" customFormat="1" x14ac:dyDescent="0.25">
      <c r="A8" s="7"/>
      <c r="B8" s="9" t="s">
        <v>215</v>
      </c>
      <c r="C8" s="22">
        <f>SUM(D8:T8)</f>
        <v>20.5</v>
      </c>
      <c r="D8" s="19">
        <f>SUM(D9:D21)</f>
        <v>0</v>
      </c>
      <c r="E8" s="19">
        <f t="shared" ref="E8:T8" si="2">SUM(E9:E21)</f>
        <v>0</v>
      </c>
      <c r="F8" s="19">
        <f t="shared" si="2"/>
        <v>0</v>
      </c>
      <c r="G8" s="19">
        <f t="shared" si="2"/>
        <v>0</v>
      </c>
      <c r="H8" s="19">
        <f t="shared" si="2"/>
        <v>5.52</v>
      </c>
      <c r="I8" s="19">
        <f t="shared" si="2"/>
        <v>3.5999999999999996</v>
      </c>
      <c r="J8" s="19">
        <f t="shared" si="2"/>
        <v>4.38</v>
      </c>
      <c r="K8" s="19">
        <f t="shared" si="2"/>
        <v>5.64</v>
      </c>
      <c r="L8" s="19">
        <f t="shared" si="2"/>
        <v>0</v>
      </c>
      <c r="M8" s="19">
        <f t="shared" si="2"/>
        <v>1.3599999999999999</v>
      </c>
      <c r="N8" s="19">
        <f t="shared" si="2"/>
        <v>0</v>
      </c>
      <c r="O8" s="45">
        <f t="shared" si="2"/>
        <v>0</v>
      </c>
      <c r="P8" s="45">
        <f t="shared" si="2"/>
        <v>0</v>
      </c>
      <c r="Q8" s="19">
        <f t="shared" si="2"/>
        <v>0</v>
      </c>
      <c r="R8" s="19">
        <f t="shared" si="2"/>
        <v>0</v>
      </c>
      <c r="S8" s="19">
        <f t="shared" si="2"/>
        <v>0</v>
      </c>
      <c r="T8" s="19">
        <f t="shared" si="2"/>
        <v>0</v>
      </c>
    </row>
    <row r="9" spans="1:22" x14ac:dyDescent="0.25">
      <c r="A9" s="2">
        <v>1</v>
      </c>
      <c r="B9" s="3" t="s">
        <v>14</v>
      </c>
      <c r="C9" s="22">
        <f>SUM(D9:T9)</f>
        <v>0.72</v>
      </c>
      <c r="D9" s="22"/>
      <c r="E9" s="22"/>
      <c r="F9" s="22"/>
      <c r="G9" s="22"/>
      <c r="H9" s="22">
        <v>0.72</v>
      </c>
      <c r="I9" s="23"/>
      <c r="J9" s="22"/>
      <c r="K9" s="22"/>
      <c r="L9" s="22"/>
      <c r="M9" s="22"/>
      <c r="N9" s="22"/>
      <c r="O9" s="46"/>
      <c r="P9" s="47"/>
      <c r="Q9" s="21"/>
      <c r="R9" s="21"/>
      <c r="S9" s="21"/>
      <c r="T9" s="21"/>
      <c r="U9" s="38" t="s">
        <v>233</v>
      </c>
    </row>
    <row r="10" spans="1:22" x14ac:dyDescent="0.25">
      <c r="A10" s="2">
        <v>2</v>
      </c>
      <c r="B10" s="3" t="s">
        <v>15</v>
      </c>
      <c r="C10" s="22">
        <f t="shared" ref="C10:C20" si="3">SUM(D10:T10)</f>
        <v>0.72</v>
      </c>
      <c r="D10" s="22"/>
      <c r="E10" s="22"/>
      <c r="F10" s="22"/>
      <c r="G10" s="22"/>
      <c r="H10" s="22"/>
      <c r="I10" s="22">
        <v>0.72</v>
      </c>
      <c r="J10" s="22"/>
      <c r="K10" s="22"/>
      <c r="L10" s="23"/>
      <c r="M10" s="22"/>
      <c r="N10" s="22"/>
      <c r="O10" s="46"/>
      <c r="P10" s="47"/>
      <c r="Q10" s="21"/>
      <c r="R10" s="21"/>
      <c r="S10" s="21"/>
      <c r="T10" s="21"/>
    </row>
    <row r="11" spans="1:22" x14ac:dyDescent="0.25">
      <c r="A11" s="2">
        <v>3</v>
      </c>
      <c r="B11" s="3" t="s">
        <v>16</v>
      </c>
      <c r="C11" s="22">
        <f t="shared" si="3"/>
        <v>0.84</v>
      </c>
      <c r="D11" s="22"/>
      <c r="E11" s="22"/>
      <c r="F11" s="22"/>
      <c r="G11" s="22"/>
      <c r="H11" s="22">
        <v>0.84</v>
      </c>
      <c r="I11" s="22"/>
      <c r="J11" s="23"/>
      <c r="K11" s="23"/>
      <c r="L11" s="22"/>
      <c r="M11" s="22"/>
      <c r="N11" s="22"/>
      <c r="O11" s="46"/>
      <c r="P11" s="47"/>
      <c r="Q11" s="21"/>
      <c r="R11" s="21"/>
      <c r="S11" s="21"/>
      <c r="T11" s="21"/>
    </row>
    <row r="12" spans="1:22" x14ac:dyDescent="0.25">
      <c r="A12" s="2">
        <v>4</v>
      </c>
      <c r="B12" s="3" t="s">
        <v>17</v>
      </c>
      <c r="C12" s="22">
        <f t="shared" si="3"/>
        <v>0.6</v>
      </c>
      <c r="D12" s="22"/>
      <c r="E12" s="22"/>
      <c r="F12" s="22"/>
      <c r="G12" s="22"/>
      <c r="H12" s="22"/>
      <c r="I12" s="22">
        <v>0.6</v>
      </c>
      <c r="J12" s="22"/>
      <c r="K12" s="22"/>
      <c r="L12" s="22"/>
      <c r="M12" s="22"/>
      <c r="N12" s="22"/>
      <c r="O12" s="46"/>
      <c r="P12" s="47"/>
      <c r="Q12" s="21"/>
      <c r="R12" s="21"/>
      <c r="S12" s="21"/>
      <c r="T12" s="21"/>
    </row>
    <row r="13" spans="1:22" x14ac:dyDescent="0.25">
      <c r="A13" s="2">
        <v>5</v>
      </c>
      <c r="B13" s="3" t="s">
        <v>18</v>
      </c>
      <c r="C13" s="22">
        <f t="shared" si="3"/>
        <v>0.6</v>
      </c>
      <c r="D13" s="22"/>
      <c r="E13" s="22"/>
      <c r="F13" s="22"/>
      <c r="G13" s="22"/>
      <c r="H13" s="22"/>
      <c r="I13" s="22"/>
      <c r="J13" s="22"/>
      <c r="K13" s="22"/>
      <c r="L13" s="22"/>
      <c r="M13" s="22">
        <v>0.6</v>
      </c>
      <c r="N13" s="22"/>
      <c r="O13" s="46"/>
      <c r="P13" s="47"/>
      <c r="Q13" s="21"/>
      <c r="R13" s="21"/>
      <c r="S13" s="21"/>
      <c r="T13" s="21"/>
    </row>
    <row r="14" spans="1:22" ht="27" customHeight="1" x14ac:dyDescent="0.25">
      <c r="A14" s="2">
        <v>6</v>
      </c>
      <c r="B14" s="10" t="s">
        <v>183</v>
      </c>
      <c r="C14" s="22">
        <f t="shared" si="3"/>
        <v>2.34</v>
      </c>
      <c r="D14" s="22"/>
      <c r="E14" s="22"/>
      <c r="F14" s="22"/>
      <c r="G14" s="22"/>
      <c r="H14" s="23"/>
      <c r="I14" s="22">
        <v>1.38</v>
      </c>
      <c r="J14" s="22">
        <v>0.96</v>
      </c>
      <c r="K14" s="22"/>
      <c r="L14" s="22"/>
      <c r="M14" s="22"/>
      <c r="N14" s="22"/>
      <c r="O14" s="46"/>
      <c r="P14" s="47"/>
      <c r="Q14" s="21"/>
      <c r="R14" s="21"/>
      <c r="S14" s="21"/>
      <c r="T14" s="21"/>
    </row>
    <row r="15" spans="1:22" ht="16.5" x14ac:dyDescent="0.25">
      <c r="A15" s="2">
        <v>7</v>
      </c>
      <c r="B15" s="10" t="s">
        <v>107</v>
      </c>
      <c r="C15" s="22">
        <f t="shared" si="3"/>
        <v>2.48</v>
      </c>
      <c r="D15" s="22"/>
      <c r="E15" s="22"/>
      <c r="F15" s="22"/>
      <c r="G15" s="22"/>
      <c r="H15" s="22">
        <v>2.48</v>
      </c>
      <c r="I15" s="22"/>
      <c r="J15" s="22"/>
      <c r="K15" s="22"/>
      <c r="L15" s="22"/>
      <c r="M15" s="22"/>
      <c r="N15" s="22"/>
      <c r="O15" s="46"/>
      <c r="P15" s="47"/>
      <c r="Q15" s="21"/>
      <c r="R15" s="21"/>
      <c r="S15" s="21"/>
      <c r="T15" s="21"/>
    </row>
    <row r="16" spans="1:22" ht="16.5" x14ac:dyDescent="0.25">
      <c r="A16" s="2">
        <v>8</v>
      </c>
      <c r="B16" s="10" t="s">
        <v>184</v>
      </c>
      <c r="C16" s="22">
        <f t="shared" si="3"/>
        <v>1.48</v>
      </c>
      <c r="D16" s="22"/>
      <c r="E16" s="22"/>
      <c r="F16" s="22"/>
      <c r="G16" s="22"/>
      <c r="H16" s="22">
        <v>1.48</v>
      </c>
      <c r="I16" s="22"/>
      <c r="J16" s="22"/>
      <c r="K16" s="22"/>
      <c r="L16" s="22"/>
      <c r="M16" s="22"/>
      <c r="N16" s="22"/>
      <c r="O16" s="46"/>
      <c r="P16" s="47"/>
      <c r="Q16" s="21"/>
      <c r="R16" s="21"/>
      <c r="S16" s="21"/>
      <c r="T16" s="21"/>
    </row>
    <row r="17" spans="1:20" ht="16.5" x14ac:dyDescent="0.25">
      <c r="A17" s="2">
        <v>9</v>
      </c>
      <c r="B17" s="3" t="s">
        <v>108</v>
      </c>
      <c r="C17" s="22">
        <f t="shared" si="3"/>
        <v>0.9</v>
      </c>
      <c r="D17" s="22"/>
      <c r="E17" s="22"/>
      <c r="F17" s="22"/>
      <c r="G17" s="22"/>
      <c r="H17" s="22"/>
      <c r="I17" s="22">
        <v>0.9</v>
      </c>
      <c r="J17" s="22"/>
      <c r="K17" s="22"/>
      <c r="L17" s="22"/>
      <c r="M17" s="22"/>
      <c r="N17" s="22"/>
      <c r="O17" s="46"/>
      <c r="P17" s="47"/>
      <c r="Q17" s="21"/>
      <c r="R17" s="21"/>
      <c r="S17" s="21"/>
      <c r="T17" s="21"/>
    </row>
    <row r="18" spans="1:20" ht="15.75" customHeight="1" x14ac:dyDescent="0.25">
      <c r="A18" s="2">
        <v>10</v>
      </c>
      <c r="B18" s="3" t="s">
        <v>109</v>
      </c>
      <c r="C18" s="22">
        <f t="shared" si="3"/>
        <v>0.62</v>
      </c>
      <c r="D18" s="22"/>
      <c r="E18" s="22"/>
      <c r="F18" s="22"/>
      <c r="G18" s="22"/>
      <c r="H18" s="22"/>
      <c r="I18" s="23"/>
      <c r="J18" s="22">
        <v>0.62</v>
      </c>
      <c r="K18" s="22"/>
      <c r="L18" s="22"/>
      <c r="M18" s="22"/>
      <c r="N18" s="22"/>
      <c r="O18" s="46"/>
      <c r="P18" s="47"/>
      <c r="Q18" s="21"/>
      <c r="R18" s="21"/>
      <c r="S18" s="21"/>
      <c r="T18" s="21"/>
    </row>
    <row r="19" spans="1:20" ht="16.5" x14ac:dyDescent="0.25">
      <c r="A19" s="2">
        <v>11</v>
      </c>
      <c r="B19" s="3" t="s">
        <v>159</v>
      </c>
      <c r="C19" s="22">
        <f t="shared" si="3"/>
        <v>2.34</v>
      </c>
      <c r="D19" s="22"/>
      <c r="E19" s="22"/>
      <c r="F19" s="22"/>
      <c r="G19" s="22"/>
      <c r="H19" s="22"/>
      <c r="I19" s="22"/>
      <c r="J19" s="23"/>
      <c r="K19" s="22">
        <v>2.34</v>
      </c>
      <c r="L19" s="22"/>
      <c r="M19" s="22"/>
      <c r="N19" s="22"/>
      <c r="O19" s="46"/>
      <c r="P19" s="47"/>
      <c r="Q19" s="21"/>
      <c r="R19" s="21"/>
      <c r="S19" s="21"/>
      <c r="T19" s="21"/>
    </row>
    <row r="20" spans="1:20" x14ac:dyDescent="0.25">
      <c r="A20" s="2">
        <v>12</v>
      </c>
      <c r="B20" s="3" t="s">
        <v>19</v>
      </c>
      <c r="C20" s="22">
        <f t="shared" si="3"/>
        <v>0.76</v>
      </c>
      <c r="D20" s="22"/>
      <c r="E20" s="22"/>
      <c r="F20" s="22"/>
      <c r="G20" s="22"/>
      <c r="H20" s="22"/>
      <c r="I20" s="22"/>
      <c r="J20" s="23"/>
      <c r="K20" s="22"/>
      <c r="L20" s="22"/>
      <c r="M20" s="22">
        <v>0.76</v>
      </c>
      <c r="N20" s="22"/>
      <c r="O20" s="46"/>
      <c r="P20" s="47"/>
      <c r="Q20" s="21"/>
      <c r="R20" s="21"/>
      <c r="S20" s="21"/>
      <c r="T20" s="21"/>
    </row>
    <row r="21" spans="1:20" ht="16.5" x14ac:dyDescent="0.25">
      <c r="A21" s="2">
        <v>13</v>
      </c>
      <c r="B21" s="3" t="s">
        <v>185</v>
      </c>
      <c r="C21" s="22">
        <f>SUM(D21:T21)</f>
        <v>6.1</v>
      </c>
      <c r="D21" s="22"/>
      <c r="E21" s="22"/>
      <c r="F21" s="22"/>
      <c r="G21" s="22"/>
      <c r="H21" s="22"/>
      <c r="I21" s="22"/>
      <c r="J21" s="22">
        <v>2.8</v>
      </c>
      <c r="K21" s="22">
        <v>3.3</v>
      </c>
      <c r="L21" s="22"/>
      <c r="M21" s="22"/>
      <c r="N21" s="22"/>
      <c r="O21" s="46"/>
      <c r="P21" s="47"/>
      <c r="Q21" s="21"/>
      <c r="R21" s="21"/>
      <c r="S21" s="21"/>
      <c r="T21" s="21"/>
    </row>
    <row r="22" spans="1:20" s="11" customFormat="1" x14ac:dyDescent="0.25">
      <c r="A22" s="9"/>
      <c r="B22" s="9" t="s">
        <v>20</v>
      </c>
      <c r="C22" s="19">
        <f>SUM(C23:C43)</f>
        <v>229.88499999999999</v>
      </c>
      <c r="D22" s="19">
        <f>SUM(D23:D43)</f>
        <v>0.5</v>
      </c>
      <c r="E22" s="19">
        <f t="shared" ref="E22:T22" si="4">SUM(E23:E43)</f>
        <v>0</v>
      </c>
      <c r="F22" s="19">
        <f t="shared" si="4"/>
        <v>0</v>
      </c>
      <c r="G22" s="19">
        <f t="shared" si="4"/>
        <v>2.54</v>
      </c>
      <c r="H22" s="19">
        <f t="shared" si="4"/>
        <v>29.79</v>
      </c>
      <c r="I22" s="19">
        <f t="shared" si="4"/>
        <v>1.03</v>
      </c>
      <c r="J22" s="19">
        <f t="shared" si="4"/>
        <v>0</v>
      </c>
      <c r="K22" s="19">
        <f t="shared" si="4"/>
        <v>0</v>
      </c>
      <c r="L22" s="19">
        <f t="shared" si="4"/>
        <v>0.12</v>
      </c>
      <c r="M22" s="19">
        <f t="shared" si="4"/>
        <v>2.44</v>
      </c>
      <c r="N22" s="19">
        <f t="shared" si="4"/>
        <v>0</v>
      </c>
      <c r="O22" s="45">
        <f t="shared" si="4"/>
        <v>11.39</v>
      </c>
      <c r="P22" s="45">
        <f t="shared" si="4"/>
        <v>169.655</v>
      </c>
      <c r="Q22" s="19">
        <f t="shared" si="4"/>
        <v>10.42</v>
      </c>
      <c r="R22" s="19">
        <f t="shared" si="4"/>
        <v>0</v>
      </c>
      <c r="S22" s="19">
        <f t="shared" si="4"/>
        <v>2</v>
      </c>
      <c r="T22" s="19">
        <f t="shared" si="4"/>
        <v>0</v>
      </c>
    </row>
    <row r="23" spans="1:20" x14ac:dyDescent="0.25">
      <c r="A23" s="2">
        <v>14</v>
      </c>
      <c r="B23" s="3" t="s">
        <v>113</v>
      </c>
      <c r="C23" s="22">
        <f>SUM(D23:T23)</f>
        <v>0.5</v>
      </c>
      <c r="D23" s="22">
        <v>0.5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46"/>
      <c r="P23" s="47"/>
      <c r="Q23" s="21"/>
      <c r="R23" s="21"/>
      <c r="S23" s="21"/>
      <c r="T23" s="21"/>
    </row>
    <row r="24" spans="1:20" x14ac:dyDescent="0.25">
      <c r="A24" s="2">
        <v>15</v>
      </c>
      <c r="B24" s="3" t="s">
        <v>111</v>
      </c>
      <c r="C24" s="22">
        <f t="shared" ref="C24:C41" si="5">SUM(D24:T24)</f>
        <v>0.13</v>
      </c>
      <c r="D24" s="22"/>
      <c r="E24" s="22"/>
      <c r="F24" s="22"/>
      <c r="G24" s="22">
        <v>0.13</v>
      </c>
      <c r="H24" s="22"/>
      <c r="I24" s="22"/>
      <c r="J24" s="22"/>
      <c r="K24" s="22"/>
      <c r="L24" s="22"/>
      <c r="M24" s="22"/>
      <c r="N24" s="22"/>
      <c r="O24" s="46"/>
      <c r="P24" s="47"/>
      <c r="Q24" s="21"/>
      <c r="R24" s="21"/>
      <c r="S24" s="21"/>
      <c r="T24" s="21"/>
    </row>
    <row r="25" spans="1:20" x14ac:dyDescent="0.25">
      <c r="A25" s="2">
        <v>16</v>
      </c>
      <c r="B25" s="3" t="s">
        <v>112</v>
      </c>
      <c r="C25" s="22">
        <f t="shared" si="5"/>
        <v>0.6</v>
      </c>
      <c r="D25" s="22"/>
      <c r="E25" s="22"/>
      <c r="F25" s="22"/>
      <c r="G25" s="22">
        <v>0.6</v>
      </c>
      <c r="H25" s="22"/>
      <c r="I25" s="22"/>
      <c r="J25" s="22"/>
      <c r="K25" s="22"/>
      <c r="L25" s="22"/>
      <c r="M25" s="22"/>
      <c r="N25" s="22"/>
      <c r="O25" s="46"/>
      <c r="P25" s="47"/>
      <c r="Q25" s="21"/>
      <c r="R25" s="21"/>
      <c r="S25" s="21"/>
      <c r="T25" s="21"/>
    </row>
    <row r="26" spans="1:20" x14ac:dyDescent="0.25">
      <c r="A26" s="2">
        <v>17</v>
      </c>
      <c r="B26" s="3" t="s">
        <v>110</v>
      </c>
      <c r="C26" s="22">
        <f t="shared" si="5"/>
        <v>1.81</v>
      </c>
      <c r="D26" s="22"/>
      <c r="E26" s="22"/>
      <c r="F26" s="22"/>
      <c r="G26" s="22">
        <v>1.81</v>
      </c>
      <c r="H26" s="22"/>
      <c r="I26" s="22"/>
      <c r="J26" s="22"/>
      <c r="K26" s="22"/>
      <c r="L26" s="22"/>
      <c r="M26" s="22"/>
      <c r="N26" s="22"/>
      <c r="O26" s="46"/>
      <c r="P26" s="47"/>
      <c r="Q26" s="21"/>
      <c r="R26" s="21"/>
      <c r="S26" s="21"/>
      <c r="T26" s="21"/>
    </row>
    <row r="27" spans="1:20" x14ac:dyDescent="0.25">
      <c r="A27" s="2">
        <v>18</v>
      </c>
      <c r="B27" s="3" t="s">
        <v>21</v>
      </c>
      <c r="C27" s="22">
        <f t="shared" si="5"/>
        <v>2.19</v>
      </c>
      <c r="D27" s="22"/>
      <c r="E27" s="22"/>
      <c r="F27" s="22"/>
      <c r="G27" s="22"/>
      <c r="H27" s="22">
        <v>2.19</v>
      </c>
      <c r="I27" s="22"/>
      <c r="J27" s="22"/>
      <c r="K27" s="22"/>
      <c r="L27" s="22"/>
      <c r="M27" s="22"/>
      <c r="N27" s="22"/>
      <c r="O27" s="46"/>
      <c r="P27" s="47"/>
      <c r="Q27" s="21"/>
      <c r="R27" s="21"/>
      <c r="S27" s="21"/>
      <c r="T27" s="21"/>
    </row>
    <row r="28" spans="1:20" ht="16.5" x14ac:dyDescent="0.25">
      <c r="A28" s="2">
        <v>19</v>
      </c>
      <c r="B28" s="3" t="s">
        <v>22</v>
      </c>
      <c r="C28" s="22">
        <f t="shared" si="5"/>
        <v>0.51</v>
      </c>
      <c r="D28" s="22"/>
      <c r="E28" s="22"/>
      <c r="F28" s="22"/>
      <c r="G28" s="22"/>
      <c r="H28" s="22">
        <v>0.51</v>
      </c>
      <c r="I28" s="22"/>
      <c r="J28" s="22"/>
      <c r="K28" s="22"/>
      <c r="L28" s="22"/>
      <c r="M28" s="22"/>
      <c r="N28" s="22"/>
      <c r="O28" s="46"/>
      <c r="P28" s="47"/>
      <c r="Q28" s="21"/>
      <c r="R28" s="21"/>
      <c r="S28" s="21"/>
      <c r="T28" s="21"/>
    </row>
    <row r="29" spans="1:20" x14ac:dyDescent="0.25">
      <c r="A29" s="2">
        <v>20</v>
      </c>
      <c r="B29" s="3" t="s">
        <v>23</v>
      </c>
      <c r="C29" s="22">
        <f t="shared" si="5"/>
        <v>1.1000000000000001</v>
      </c>
      <c r="D29" s="22"/>
      <c r="E29" s="22"/>
      <c r="F29" s="22"/>
      <c r="G29" s="22"/>
      <c r="H29" s="22">
        <v>1.1000000000000001</v>
      </c>
      <c r="I29" s="22"/>
      <c r="J29" s="22"/>
      <c r="K29" s="22"/>
      <c r="L29" s="22"/>
      <c r="M29" s="22"/>
      <c r="N29" s="22"/>
      <c r="O29" s="46"/>
      <c r="P29" s="47"/>
      <c r="Q29" s="21"/>
      <c r="R29" s="21"/>
      <c r="S29" s="21"/>
      <c r="T29" s="21"/>
    </row>
    <row r="30" spans="1:20" x14ac:dyDescent="0.25">
      <c r="A30" s="2">
        <v>21</v>
      </c>
      <c r="B30" s="3" t="s">
        <v>24</v>
      </c>
      <c r="C30" s="22">
        <f t="shared" si="5"/>
        <v>24.2</v>
      </c>
      <c r="D30" s="22"/>
      <c r="E30" s="22"/>
      <c r="F30" s="22"/>
      <c r="G30" s="22"/>
      <c r="H30" s="22">
        <v>24.2</v>
      </c>
      <c r="I30" s="22"/>
      <c r="J30" s="22"/>
      <c r="K30" s="22"/>
      <c r="L30" s="22"/>
      <c r="M30" s="22"/>
      <c r="N30" s="22"/>
      <c r="O30" s="46"/>
      <c r="P30" s="47"/>
      <c r="Q30" s="21"/>
      <c r="R30" s="21"/>
      <c r="S30" s="21"/>
      <c r="T30" s="21"/>
    </row>
    <row r="31" spans="1:20" x14ac:dyDescent="0.25">
      <c r="A31" s="2">
        <v>22</v>
      </c>
      <c r="B31" s="3" t="s">
        <v>25</v>
      </c>
      <c r="C31" s="22">
        <f t="shared" si="5"/>
        <v>1.79</v>
      </c>
      <c r="D31" s="22"/>
      <c r="E31" s="22"/>
      <c r="F31" s="22"/>
      <c r="G31" s="22"/>
      <c r="H31" s="22">
        <v>1.79</v>
      </c>
      <c r="I31" s="22"/>
      <c r="J31" s="22"/>
      <c r="K31" s="22"/>
      <c r="L31" s="22"/>
      <c r="M31" s="22"/>
      <c r="N31" s="22"/>
      <c r="O31" s="46"/>
      <c r="P31" s="47"/>
      <c r="Q31" s="21"/>
      <c r="R31" s="21"/>
      <c r="S31" s="21"/>
      <c r="T31" s="21"/>
    </row>
    <row r="32" spans="1:20" x14ac:dyDescent="0.25">
      <c r="A32" s="2">
        <v>23</v>
      </c>
      <c r="B32" s="3" t="s">
        <v>191</v>
      </c>
      <c r="C32" s="22">
        <f t="shared" si="5"/>
        <v>1.03</v>
      </c>
      <c r="D32" s="22"/>
      <c r="E32" s="22"/>
      <c r="F32" s="22"/>
      <c r="G32" s="22"/>
      <c r="H32" s="22"/>
      <c r="I32" s="22">
        <v>1.03</v>
      </c>
      <c r="J32" s="22"/>
      <c r="K32" s="22"/>
      <c r="L32" s="22"/>
      <c r="M32" s="22"/>
      <c r="N32" s="22"/>
      <c r="O32" s="46"/>
      <c r="P32" s="47"/>
      <c r="Q32" s="21"/>
      <c r="R32" s="21"/>
      <c r="S32" s="21"/>
      <c r="T32" s="21"/>
    </row>
    <row r="33" spans="1:21" ht="16.5" x14ac:dyDescent="0.25">
      <c r="A33" s="2">
        <v>24</v>
      </c>
      <c r="B33" s="3" t="s">
        <v>26</v>
      </c>
      <c r="C33" s="22">
        <f t="shared" si="5"/>
        <v>0.12</v>
      </c>
      <c r="D33" s="22"/>
      <c r="E33" s="22"/>
      <c r="F33" s="22"/>
      <c r="G33" s="22"/>
      <c r="H33" s="22"/>
      <c r="I33" s="22"/>
      <c r="J33" s="22"/>
      <c r="K33" s="22"/>
      <c r="L33" s="22">
        <v>0.12</v>
      </c>
      <c r="M33" s="22"/>
      <c r="N33" s="22"/>
      <c r="O33" s="46"/>
      <c r="P33" s="47"/>
      <c r="Q33" s="21"/>
      <c r="R33" s="21"/>
      <c r="S33" s="21"/>
      <c r="T33" s="21"/>
    </row>
    <row r="34" spans="1:21" x14ac:dyDescent="0.25">
      <c r="A34" s="2">
        <v>25</v>
      </c>
      <c r="B34" s="3" t="s">
        <v>192</v>
      </c>
      <c r="C34" s="22">
        <f t="shared" si="5"/>
        <v>2.44</v>
      </c>
      <c r="D34" s="22"/>
      <c r="E34" s="22"/>
      <c r="F34" s="22"/>
      <c r="G34" s="22"/>
      <c r="H34" s="22"/>
      <c r="I34" s="22"/>
      <c r="J34" s="22"/>
      <c r="K34" s="22"/>
      <c r="L34" s="22"/>
      <c r="M34" s="22">
        <v>2.44</v>
      </c>
      <c r="N34" s="22"/>
      <c r="O34" s="46"/>
      <c r="P34" s="47"/>
      <c r="Q34" s="21"/>
      <c r="R34" s="21"/>
      <c r="S34" s="21"/>
      <c r="T34" s="21"/>
    </row>
    <row r="35" spans="1:21" x14ac:dyDescent="0.25">
      <c r="A35" s="2">
        <v>26</v>
      </c>
      <c r="B35" s="3" t="s">
        <v>231</v>
      </c>
      <c r="C35" s="37">
        <f t="shared" si="5"/>
        <v>11.39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48">
        <v>11.39</v>
      </c>
      <c r="P35" s="47"/>
      <c r="Q35" s="21"/>
      <c r="R35" s="21"/>
      <c r="S35" s="21"/>
      <c r="T35" s="21"/>
      <c r="U35" s="69" t="s">
        <v>237</v>
      </c>
    </row>
    <row r="36" spans="1:21" x14ac:dyDescent="0.25">
      <c r="A36" s="2">
        <v>27</v>
      </c>
      <c r="B36" s="3" t="s">
        <v>193</v>
      </c>
      <c r="C36" s="37">
        <v>14.164999999999999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46"/>
      <c r="P36" s="48">
        <v>14.164999999999999</v>
      </c>
      <c r="Q36" s="25"/>
      <c r="R36" s="21"/>
      <c r="S36" s="21"/>
      <c r="T36" s="21"/>
      <c r="U36" s="4" t="s">
        <v>236</v>
      </c>
    </row>
    <row r="37" spans="1:21" x14ac:dyDescent="0.25">
      <c r="A37" s="2">
        <v>28</v>
      </c>
      <c r="B37" s="3" t="s">
        <v>194</v>
      </c>
      <c r="C37" s="22">
        <f t="shared" si="5"/>
        <v>11.63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46"/>
      <c r="P37" s="47">
        <v>11.63</v>
      </c>
      <c r="Q37" s="25"/>
      <c r="R37" s="21"/>
      <c r="S37" s="21"/>
      <c r="T37" s="21"/>
    </row>
    <row r="38" spans="1:21" x14ac:dyDescent="0.25">
      <c r="A38" s="2">
        <v>29</v>
      </c>
      <c r="B38" s="3" t="s">
        <v>195</v>
      </c>
      <c r="C38" s="22">
        <f t="shared" si="5"/>
        <v>21.97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46"/>
      <c r="P38" s="47">
        <v>21.97</v>
      </c>
      <c r="Q38" s="21"/>
      <c r="R38" s="21"/>
      <c r="S38" s="21"/>
      <c r="T38" s="21"/>
    </row>
    <row r="39" spans="1:21" x14ac:dyDescent="0.25">
      <c r="A39" s="2">
        <v>30</v>
      </c>
      <c r="B39" s="3" t="s">
        <v>144</v>
      </c>
      <c r="C39" s="22">
        <f t="shared" si="5"/>
        <v>100.45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46"/>
      <c r="P39" s="47">
        <v>100.45</v>
      </c>
      <c r="Q39" s="21"/>
      <c r="R39" s="21"/>
      <c r="S39" s="21"/>
      <c r="T39" s="21"/>
    </row>
    <row r="40" spans="1:21" ht="16.5" x14ac:dyDescent="0.25">
      <c r="A40" s="2">
        <v>31</v>
      </c>
      <c r="B40" s="3" t="s">
        <v>152</v>
      </c>
      <c r="C40" s="22">
        <f t="shared" si="5"/>
        <v>21.44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46"/>
      <c r="P40" s="47">
        <v>21.44</v>
      </c>
      <c r="Q40" s="21"/>
      <c r="R40" s="21"/>
      <c r="S40" s="21"/>
      <c r="T40" s="21"/>
    </row>
    <row r="41" spans="1:21" x14ac:dyDescent="0.25">
      <c r="A41" s="2">
        <v>32</v>
      </c>
      <c r="B41" s="12" t="s">
        <v>27</v>
      </c>
      <c r="C41" s="22">
        <f t="shared" si="5"/>
        <v>6.15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49"/>
      <c r="P41" s="50"/>
      <c r="Q41" s="21">
        <v>6.15</v>
      </c>
      <c r="R41" s="21"/>
      <c r="S41" s="21"/>
      <c r="T41" s="21"/>
    </row>
    <row r="42" spans="1:21" x14ac:dyDescent="0.25">
      <c r="A42" s="2">
        <v>33</v>
      </c>
      <c r="B42" s="12" t="s">
        <v>151</v>
      </c>
      <c r="C42" s="22">
        <f>SUM(D42:T42)</f>
        <v>4.2699999999999996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49"/>
      <c r="P42" s="50"/>
      <c r="Q42" s="21">
        <v>4.2699999999999996</v>
      </c>
      <c r="R42" s="21"/>
      <c r="S42" s="21"/>
      <c r="T42" s="21"/>
    </row>
    <row r="43" spans="1:21" ht="16.5" x14ac:dyDescent="0.25">
      <c r="A43" s="2">
        <v>34</v>
      </c>
      <c r="B43" s="3" t="s">
        <v>188</v>
      </c>
      <c r="C43" s="22">
        <f>SUM(D43:T43)</f>
        <v>2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49"/>
      <c r="P43" s="50"/>
      <c r="Q43" s="21"/>
      <c r="R43" s="21"/>
      <c r="S43" s="21">
        <v>2</v>
      </c>
      <c r="T43" s="21"/>
    </row>
    <row r="44" spans="1:21" ht="24.75" x14ac:dyDescent="0.25">
      <c r="A44" s="2">
        <v>35</v>
      </c>
      <c r="B44" s="40" t="s">
        <v>268</v>
      </c>
      <c r="C44" s="37">
        <f>O44</f>
        <v>4.0369999999999999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51">
        <v>4.0369999999999999</v>
      </c>
      <c r="P44" s="50"/>
      <c r="Q44" s="21"/>
      <c r="R44" s="21"/>
      <c r="S44" s="21"/>
      <c r="T44" s="21"/>
      <c r="U44" s="69" t="s">
        <v>238</v>
      </c>
    </row>
    <row r="45" spans="1:21" s="11" customFormat="1" x14ac:dyDescent="0.25">
      <c r="A45" s="30"/>
      <c r="B45" s="9" t="s">
        <v>28</v>
      </c>
      <c r="C45" s="19">
        <f>SUM(D45:T45)</f>
        <v>30.44</v>
      </c>
      <c r="D45" s="19">
        <f>SUM(D46:D54)</f>
        <v>0</v>
      </c>
      <c r="E45" s="19">
        <f t="shared" ref="E45:T45" si="6">SUM(E46:E54)</f>
        <v>0</v>
      </c>
      <c r="F45" s="19">
        <f t="shared" si="6"/>
        <v>5.58</v>
      </c>
      <c r="G45" s="19">
        <f t="shared" si="6"/>
        <v>0</v>
      </c>
      <c r="H45" s="19">
        <f t="shared" si="6"/>
        <v>5.38</v>
      </c>
      <c r="I45" s="19">
        <f t="shared" si="6"/>
        <v>0</v>
      </c>
      <c r="J45" s="19">
        <f t="shared" si="6"/>
        <v>0</v>
      </c>
      <c r="K45" s="19">
        <f t="shared" si="6"/>
        <v>0</v>
      </c>
      <c r="L45" s="19">
        <f t="shared" si="6"/>
        <v>7.7</v>
      </c>
      <c r="M45" s="19">
        <f t="shared" si="6"/>
        <v>0</v>
      </c>
      <c r="N45" s="19">
        <f t="shared" si="6"/>
        <v>0</v>
      </c>
      <c r="O45" s="45">
        <f t="shared" si="6"/>
        <v>0</v>
      </c>
      <c r="P45" s="45">
        <f t="shared" si="6"/>
        <v>2.78</v>
      </c>
      <c r="Q45" s="19">
        <f t="shared" si="6"/>
        <v>0</v>
      </c>
      <c r="R45" s="19">
        <f t="shared" si="6"/>
        <v>0</v>
      </c>
      <c r="S45" s="19">
        <f t="shared" si="6"/>
        <v>0</v>
      </c>
      <c r="T45" s="19">
        <f t="shared" si="6"/>
        <v>9</v>
      </c>
    </row>
    <row r="46" spans="1:21" x14ac:dyDescent="0.25">
      <c r="A46" s="2">
        <v>36</v>
      </c>
      <c r="B46" s="12" t="s">
        <v>115</v>
      </c>
      <c r="C46" s="19">
        <f t="shared" ref="C46:C54" si="7">SUM(D46:T46)</f>
        <v>3.54</v>
      </c>
      <c r="D46" s="22"/>
      <c r="E46" s="22"/>
      <c r="F46" s="22">
        <v>3.54</v>
      </c>
      <c r="G46" s="22"/>
      <c r="H46" s="22"/>
      <c r="I46" s="22"/>
      <c r="J46" s="22"/>
      <c r="K46" s="22"/>
      <c r="L46" s="22"/>
      <c r="M46" s="22"/>
      <c r="N46" s="26"/>
      <c r="O46" s="46"/>
      <c r="P46" s="47"/>
      <c r="Q46" s="21"/>
      <c r="R46" s="21"/>
      <c r="S46" s="21"/>
      <c r="T46" s="21"/>
    </row>
    <row r="47" spans="1:21" x14ac:dyDescent="0.25">
      <c r="A47" s="2">
        <v>37</v>
      </c>
      <c r="B47" s="12" t="s">
        <v>116</v>
      </c>
      <c r="C47" s="19">
        <f t="shared" si="7"/>
        <v>2.04</v>
      </c>
      <c r="D47" s="22"/>
      <c r="E47" s="22"/>
      <c r="F47" s="22">
        <v>2.04</v>
      </c>
      <c r="G47" s="22"/>
      <c r="H47" s="22"/>
      <c r="I47" s="22"/>
      <c r="J47" s="22"/>
      <c r="K47" s="22"/>
      <c r="L47" s="22"/>
      <c r="M47" s="22"/>
      <c r="N47" s="26"/>
      <c r="O47" s="46"/>
      <c r="P47" s="47"/>
      <c r="Q47" s="21"/>
      <c r="R47" s="21"/>
      <c r="S47" s="21"/>
      <c r="T47" s="21"/>
    </row>
    <row r="48" spans="1:21" x14ac:dyDescent="0.25">
      <c r="A48" s="2">
        <v>38</v>
      </c>
      <c r="B48" s="12" t="s">
        <v>29</v>
      </c>
      <c r="C48" s="19">
        <f t="shared" si="7"/>
        <v>3.33</v>
      </c>
      <c r="D48" s="22"/>
      <c r="E48" s="22"/>
      <c r="F48" s="22"/>
      <c r="G48" s="22"/>
      <c r="H48" s="22">
        <v>3.33</v>
      </c>
      <c r="I48" s="22"/>
      <c r="J48" s="22"/>
      <c r="K48" s="22"/>
      <c r="L48" s="22"/>
      <c r="M48" s="22"/>
      <c r="N48" s="22"/>
      <c r="O48" s="46"/>
      <c r="P48" s="47"/>
      <c r="Q48" s="21"/>
      <c r="R48" s="21"/>
      <c r="S48" s="21"/>
      <c r="T48" s="21"/>
    </row>
    <row r="49" spans="1:21" x14ac:dyDescent="0.25">
      <c r="A49" s="2">
        <v>39</v>
      </c>
      <c r="B49" s="12" t="s">
        <v>30</v>
      </c>
      <c r="C49" s="19">
        <f t="shared" si="7"/>
        <v>0.1</v>
      </c>
      <c r="D49" s="22"/>
      <c r="E49" s="22"/>
      <c r="F49" s="22"/>
      <c r="G49" s="22"/>
      <c r="H49" s="22">
        <v>0.1</v>
      </c>
      <c r="I49" s="22"/>
      <c r="J49" s="22"/>
      <c r="K49" s="22"/>
      <c r="L49" s="22"/>
      <c r="M49" s="22"/>
      <c r="N49" s="22"/>
      <c r="O49" s="46"/>
      <c r="P49" s="47"/>
      <c r="Q49" s="21"/>
      <c r="R49" s="21"/>
      <c r="S49" s="21"/>
      <c r="T49" s="21"/>
    </row>
    <row r="50" spans="1:21" x14ac:dyDescent="0.25">
      <c r="A50" s="2">
        <v>40</v>
      </c>
      <c r="B50" s="12" t="s">
        <v>99</v>
      </c>
      <c r="C50" s="19">
        <f t="shared" si="7"/>
        <v>0.78</v>
      </c>
      <c r="D50" s="22"/>
      <c r="E50" s="22"/>
      <c r="F50" s="22"/>
      <c r="G50" s="22"/>
      <c r="H50" s="22">
        <v>0.78</v>
      </c>
      <c r="I50" s="22"/>
      <c r="J50" s="22"/>
      <c r="K50" s="22"/>
      <c r="L50" s="22"/>
      <c r="M50" s="22"/>
      <c r="N50" s="22"/>
      <c r="O50" s="46"/>
      <c r="P50" s="47"/>
      <c r="Q50" s="21"/>
      <c r="R50" s="21"/>
      <c r="S50" s="21"/>
      <c r="T50" s="21"/>
    </row>
    <row r="51" spans="1:21" x14ac:dyDescent="0.25">
      <c r="A51" s="2">
        <v>41</v>
      </c>
      <c r="B51" s="12" t="s">
        <v>31</v>
      </c>
      <c r="C51" s="19">
        <f t="shared" si="7"/>
        <v>1.17</v>
      </c>
      <c r="D51" s="22"/>
      <c r="E51" s="22"/>
      <c r="F51" s="22"/>
      <c r="G51" s="22"/>
      <c r="H51" s="22">
        <v>1.17</v>
      </c>
      <c r="I51" s="22"/>
      <c r="J51" s="22"/>
      <c r="K51" s="22"/>
      <c r="L51" s="22"/>
      <c r="M51" s="22"/>
      <c r="N51" s="22"/>
      <c r="O51" s="46"/>
      <c r="P51" s="47"/>
      <c r="Q51" s="21"/>
      <c r="R51" s="21"/>
      <c r="S51" s="21"/>
      <c r="T51" s="21"/>
    </row>
    <row r="52" spans="1:21" ht="18" customHeight="1" x14ac:dyDescent="0.25">
      <c r="A52" s="2">
        <v>42</v>
      </c>
      <c r="B52" s="12" t="s">
        <v>155</v>
      </c>
      <c r="C52" s="19">
        <f t="shared" si="7"/>
        <v>7.7</v>
      </c>
      <c r="D52" s="22"/>
      <c r="E52" s="22"/>
      <c r="F52" s="22"/>
      <c r="G52" s="22"/>
      <c r="H52" s="22"/>
      <c r="I52" s="22"/>
      <c r="J52" s="22"/>
      <c r="K52" s="22"/>
      <c r="L52" s="22">
        <v>7.7</v>
      </c>
      <c r="M52" s="22"/>
      <c r="N52" s="22"/>
      <c r="O52" s="46"/>
      <c r="P52" s="47"/>
      <c r="Q52" s="21"/>
      <c r="R52" s="21"/>
      <c r="S52" s="21"/>
      <c r="T52" s="21"/>
    </row>
    <row r="53" spans="1:21" x14ac:dyDescent="0.25">
      <c r="A53" s="2">
        <v>43</v>
      </c>
      <c r="B53" s="12" t="s">
        <v>114</v>
      </c>
      <c r="C53" s="39">
        <f t="shared" si="7"/>
        <v>2.78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46"/>
      <c r="P53" s="48">
        <v>2.78</v>
      </c>
      <c r="Q53" s="21"/>
      <c r="R53" s="21"/>
      <c r="S53" s="21"/>
      <c r="T53" s="21"/>
      <c r="U53" s="4" t="s">
        <v>236</v>
      </c>
    </row>
    <row r="54" spans="1:21" ht="16.5" x14ac:dyDescent="0.25">
      <c r="A54" s="2">
        <v>44</v>
      </c>
      <c r="B54" s="3" t="s">
        <v>190</v>
      </c>
      <c r="C54" s="19">
        <f t="shared" si="7"/>
        <v>9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46"/>
      <c r="P54" s="47"/>
      <c r="Q54" s="21"/>
      <c r="R54" s="21"/>
      <c r="S54" s="21"/>
      <c r="T54" s="21">
        <v>9</v>
      </c>
    </row>
    <row r="55" spans="1:21" x14ac:dyDescent="0.25">
      <c r="A55" s="13"/>
      <c r="B55" s="9" t="s">
        <v>32</v>
      </c>
      <c r="C55" s="19">
        <f>SUM(D55:T55)</f>
        <v>63.988</v>
      </c>
      <c r="D55" s="19">
        <f>SUM(D56:D73)</f>
        <v>2.6909999999999998</v>
      </c>
      <c r="E55" s="19">
        <f t="shared" ref="E55:T55" si="8">SUM(E56:E73)</f>
        <v>8.379999999999999</v>
      </c>
      <c r="F55" s="19">
        <f t="shared" si="8"/>
        <v>0</v>
      </c>
      <c r="G55" s="19">
        <f t="shared" si="8"/>
        <v>0</v>
      </c>
      <c r="H55" s="19">
        <f t="shared" si="8"/>
        <v>0.46</v>
      </c>
      <c r="I55" s="19">
        <f t="shared" si="8"/>
        <v>1.2210000000000001</v>
      </c>
      <c r="J55" s="19">
        <f t="shared" si="8"/>
        <v>2.7</v>
      </c>
      <c r="K55" s="19">
        <f t="shared" si="8"/>
        <v>0.56999999999999995</v>
      </c>
      <c r="L55" s="19">
        <f t="shared" si="8"/>
        <v>1.27</v>
      </c>
      <c r="M55" s="19">
        <f t="shared" si="8"/>
        <v>4.8</v>
      </c>
      <c r="N55" s="19">
        <f t="shared" si="8"/>
        <v>0</v>
      </c>
      <c r="O55" s="45">
        <f t="shared" si="8"/>
        <v>31.29</v>
      </c>
      <c r="P55" s="45">
        <f t="shared" si="8"/>
        <v>6.4059999999999997</v>
      </c>
      <c r="Q55" s="19">
        <f t="shared" si="8"/>
        <v>4.2</v>
      </c>
      <c r="R55" s="19">
        <f t="shared" si="8"/>
        <v>0</v>
      </c>
      <c r="S55" s="19">
        <f t="shared" si="8"/>
        <v>0</v>
      </c>
      <c r="T55" s="19">
        <f t="shared" si="8"/>
        <v>0</v>
      </c>
    </row>
    <row r="56" spans="1:21" x14ac:dyDescent="0.25">
      <c r="A56" s="2">
        <v>45</v>
      </c>
      <c r="B56" s="3" t="s">
        <v>118</v>
      </c>
      <c r="C56" s="19">
        <f t="shared" ref="C56:C73" si="9">SUM(D56:T56)</f>
        <v>0.45100000000000001</v>
      </c>
      <c r="D56" s="22">
        <v>0.45100000000000001</v>
      </c>
      <c r="E56" s="22"/>
      <c r="F56" s="22"/>
      <c r="G56" s="22"/>
      <c r="H56" s="22"/>
      <c r="I56" s="22"/>
      <c r="J56" s="22"/>
      <c r="K56" s="22"/>
      <c r="L56" s="22"/>
      <c r="M56" s="22"/>
      <c r="N56" s="26"/>
      <c r="O56" s="46"/>
      <c r="P56" s="47"/>
      <c r="Q56" s="21"/>
      <c r="R56" s="21"/>
      <c r="S56" s="21"/>
      <c r="T56" s="21"/>
    </row>
    <row r="57" spans="1:21" x14ac:dyDescent="0.25">
      <c r="A57" s="2">
        <v>46</v>
      </c>
      <c r="B57" s="3" t="s">
        <v>119</v>
      </c>
      <c r="C57" s="19">
        <f t="shared" si="9"/>
        <v>0.66</v>
      </c>
      <c r="D57" s="22">
        <v>0.66</v>
      </c>
      <c r="E57" s="22"/>
      <c r="F57" s="22"/>
      <c r="G57" s="22"/>
      <c r="H57" s="22"/>
      <c r="I57" s="22"/>
      <c r="J57" s="22"/>
      <c r="K57" s="22"/>
      <c r="L57" s="22"/>
      <c r="M57" s="22"/>
      <c r="N57" s="26"/>
      <c r="O57" s="46"/>
      <c r="P57" s="47"/>
      <c r="Q57" s="21"/>
      <c r="R57" s="21"/>
      <c r="S57" s="21"/>
      <c r="T57" s="21"/>
    </row>
    <row r="58" spans="1:21" ht="24.75" x14ac:dyDescent="0.25">
      <c r="A58" s="2">
        <v>47</v>
      </c>
      <c r="B58" s="3" t="s">
        <v>120</v>
      </c>
      <c r="C58" s="19">
        <f t="shared" si="9"/>
        <v>1.41</v>
      </c>
      <c r="D58" s="22">
        <v>1.41</v>
      </c>
      <c r="E58" s="22"/>
      <c r="F58" s="22"/>
      <c r="G58" s="22"/>
      <c r="H58" s="22"/>
      <c r="I58" s="22"/>
      <c r="J58" s="22"/>
      <c r="K58" s="22"/>
      <c r="L58" s="22"/>
      <c r="M58" s="22"/>
      <c r="N58" s="26"/>
      <c r="O58" s="46"/>
      <c r="P58" s="47"/>
      <c r="Q58" s="21"/>
      <c r="R58" s="21"/>
      <c r="S58" s="21"/>
      <c r="T58" s="21"/>
    </row>
    <row r="59" spans="1:21" x14ac:dyDescent="0.25">
      <c r="A59" s="2">
        <v>48</v>
      </c>
      <c r="B59" s="3" t="s">
        <v>117</v>
      </c>
      <c r="C59" s="19">
        <f t="shared" si="9"/>
        <v>0.17</v>
      </c>
      <c r="D59" s="22">
        <v>0.17</v>
      </c>
      <c r="E59" s="22"/>
      <c r="F59" s="22"/>
      <c r="G59" s="22"/>
      <c r="H59" s="22"/>
      <c r="I59" s="22"/>
      <c r="J59" s="22"/>
      <c r="K59" s="22"/>
      <c r="L59" s="22"/>
      <c r="M59" s="22"/>
      <c r="N59" s="26"/>
      <c r="O59" s="46"/>
      <c r="P59" s="47"/>
      <c r="Q59" s="21"/>
      <c r="R59" s="21"/>
      <c r="S59" s="21"/>
      <c r="T59" s="21"/>
    </row>
    <row r="60" spans="1:21" x14ac:dyDescent="0.25">
      <c r="A60" s="2">
        <v>49</v>
      </c>
      <c r="B60" s="3" t="s">
        <v>121</v>
      </c>
      <c r="C60" s="19">
        <f t="shared" si="9"/>
        <v>4.3499999999999996</v>
      </c>
      <c r="D60" s="22"/>
      <c r="E60" s="22">
        <v>4.3499999999999996</v>
      </c>
      <c r="F60" s="22"/>
      <c r="G60" s="22"/>
      <c r="H60" s="22"/>
      <c r="I60" s="22"/>
      <c r="J60" s="22"/>
      <c r="K60" s="22"/>
      <c r="L60" s="22"/>
      <c r="M60" s="22"/>
      <c r="N60" s="26"/>
      <c r="O60" s="46"/>
      <c r="P60" s="47"/>
      <c r="Q60" s="21"/>
      <c r="R60" s="21"/>
      <c r="S60" s="21"/>
      <c r="T60" s="21"/>
    </row>
    <row r="61" spans="1:21" ht="16.5" x14ac:dyDescent="0.25">
      <c r="A61" s="2">
        <v>50</v>
      </c>
      <c r="B61" s="3" t="s">
        <v>122</v>
      </c>
      <c r="C61" s="19">
        <f t="shared" si="9"/>
        <v>4.03</v>
      </c>
      <c r="D61" s="22"/>
      <c r="E61" s="22">
        <v>4.03</v>
      </c>
      <c r="F61" s="22"/>
      <c r="G61" s="22"/>
      <c r="H61" s="22"/>
      <c r="I61" s="22"/>
      <c r="J61" s="22"/>
      <c r="K61" s="22"/>
      <c r="L61" s="22"/>
      <c r="M61" s="22"/>
      <c r="N61" s="26"/>
      <c r="O61" s="46"/>
      <c r="P61" s="47"/>
      <c r="Q61" s="21"/>
      <c r="R61" s="21"/>
      <c r="S61" s="21"/>
      <c r="T61" s="21"/>
    </row>
    <row r="62" spans="1:21" ht="16.5" x14ac:dyDescent="0.25">
      <c r="A62" s="2">
        <v>51</v>
      </c>
      <c r="B62" s="3" t="s">
        <v>123</v>
      </c>
      <c r="C62" s="19">
        <f t="shared" si="9"/>
        <v>0.46</v>
      </c>
      <c r="D62" s="22"/>
      <c r="E62" s="22"/>
      <c r="F62" s="22"/>
      <c r="G62" s="22"/>
      <c r="H62" s="22">
        <v>0.46</v>
      </c>
      <c r="I62" s="22"/>
      <c r="J62" s="22"/>
      <c r="K62" s="22"/>
      <c r="L62" s="22"/>
      <c r="M62" s="22"/>
      <c r="N62" s="22"/>
      <c r="O62" s="46"/>
      <c r="P62" s="47"/>
      <c r="Q62" s="21"/>
      <c r="R62" s="21"/>
      <c r="S62" s="21"/>
      <c r="T62" s="21"/>
    </row>
    <row r="63" spans="1:21" x14ac:dyDescent="0.25">
      <c r="A63" s="2">
        <v>52</v>
      </c>
      <c r="B63" s="3" t="s">
        <v>33</v>
      </c>
      <c r="C63" s="19">
        <f t="shared" si="9"/>
        <v>0.67</v>
      </c>
      <c r="D63" s="22"/>
      <c r="E63" s="22"/>
      <c r="F63" s="22"/>
      <c r="G63" s="22"/>
      <c r="H63" s="22"/>
      <c r="I63" s="22">
        <v>0.67</v>
      </c>
      <c r="J63" s="22"/>
      <c r="K63" s="22"/>
      <c r="L63" s="22"/>
      <c r="M63" s="22"/>
      <c r="N63" s="22"/>
      <c r="O63" s="46"/>
      <c r="P63" s="47"/>
      <c r="Q63" s="21"/>
      <c r="R63" s="21"/>
      <c r="S63" s="21"/>
      <c r="T63" s="21"/>
    </row>
    <row r="64" spans="1:21" x14ac:dyDescent="0.25">
      <c r="A64" s="2">
        <v>53</v>
      </c>
      <c r="B64" s="3" t="s">
        <v>34</v>
      </c>
      <c r="C64" s="19">
        <f t="shared" si="9"/>
        <v>0.55100000000000005</v>
      </c>
      <c r="D64" s="22"/>
      <c r="E64" s="22"/>
      <c r="F64" s="22"/>
      <c r="G64" s="22"/>
      <c r="H64" s="22"/>
      <c r="I64" s="22">
        <v>0.55100000000000005</v>
      </c>
      <c r="J64" s="22"/>
      <c r="K64" s="22"/>
      <c r="L64" s="22"/>
      <c r="M64" s="22"/>
      <c r="N64" s="22"/>
      <c r="O64" s="46"/>
      <c r="P64" s="47"/>
      <c r="Q64" s="21"/>
      <c r="R64" s="21"/>
      <c r="S64" s="21"/>
      <c r="T64" s="21"/>
    </row>
    <row r="65" spans="1:22" x14ac:dyDescent="0.25">
      <c r="A65" s="2">
        <v>54</v>
      </c>
      <c r="B65" s="12" t="s">
        <v>35</v>
      </c>
      <c r="C65" s="19">
        <f t="shared" si="9"/>
        <v>2.7</v>
      </c>
      <c r="D65" s="22"/>
      <c r="E65" s="22"/>
      <c r="F65" s="22"/>
      <c r="G65" s="22"/>
      <c r="H65" s="22"/>
      <c r="I65" s="22"/>
      <c r="J65" s="22">
        <v>2.7</v>
      </c>
      <c r="K65" s="22"/>
      <c r="L65" s="22"/>
      <c r="M65" s="22"/>
      <c r="N65" s="22"/>
      <c r="O65" s="46"/>
      <c r="P65" s="47"/>
      <c r="Q65" s="21"/>
      <c r="R65" s="21"/>
      <c r="S65" s="21"/>
      <c r="T65" s="21"/>
    </row>
    <row r="66" spans="1:22" x14ac:dyDescent="0.25">
      <c r="A66" s="2">
        <v>55</v>
      </c>
      <c r="B66" s="3" t="s">
        <v>36</v>
      </c>
      <c r="C66" s="19">
        <f t="shared" si="9"/>
        <v>0.56999999999999995</v>
      </c>
      <c r="D66" s="22"/>
      <c r="E66" s="22"/>
      <c r="F66" s="22"/>
      <c r="G66" s="22"/>
      <c r="H66" s="22"/>
      <c r="I66" s="22"/>
      <c r="J66" s="22"/>
      <c r="K66" s="22">
        <v>0.56999999999999995</v>
      </c>
      <c r="L66" s="22"/>
      <c r="M66" s="22"/>
      <c r="N66" s="22"/>
      <c r="O66" s="46"/>
      <c r="P66" s="47"/>
      <c r="Q66" s="21"/>
      <c r="R66" s="21"/>
      <c r="S66" s="21"/>
      <c r="T66" s="21"/>
    </row>
    <row r="67" spans="1:22" x14ac:dyDescent="0.25">
      <c r="A67" s="2">
        <v>56</v>
      </c>
      <c r="B67" s="3" t="s">
        <v>37</v>
      </c>
      <c r="C67" s="19">
        <f t="shared" si="9"/>
        <v>0.7</v>
      </c>
      <c r="D67" s="22"/>
      <c r="E67" s="22"/>
      <c r="F67" s="22"/>
      <c r="G67" s="22"/>
      <c r="H67" s="22"/>
      <c r="I67" s="22"/>
      <c r="J67" s="22"/>
      <c r="K67" s="22"/>
      <c r="L67" s="22">
        <v>0.7</v>
      </c>
      <c r="M67" s="22"/>
      <c r="N67" s="22"/>
      <c r="O67" s="46"/>
      <c r="P67" s="47"/>
      <c r="Q67" s="21"/>
      <c r="R67" s="21"/>
      <c r="S67" s="21"/>
      <c r="T67" s="21"/>
    </row>
    <row r="68" spans="1:22" x14ac:dyDescent="0.25">
      <c r="A68" s="2">
        <v>57</v>
      </c>
      <c r="B68" s="3" t="s">
        <v>145</v>
      </c>
      <c r="C68" s="19">
        <f t="shared" si="9"/>
        <v>4.8</v>
      </c>
      <c r="D68" s="22"/>
      <c r="E68" s="22"/>
      <c r="F68" s="22"/>
      <c r="G68" s="22"/>
      <c r="H68" s="22"/>
      <c r="I68" s="22"/>
      <c r="J68" s="22"/>
      <c r="K68" s="22"/>
      <c r="L68" s="22"/>
      <c r="M68" s="22">
        <v>4.8</v>
      </c>
      <c r="N68" s="22"/>
      <c r="O68" s="46"/>
      <c r="P68" s="47"/>
      <c r="Q68" s="21"/>
      <c r="R68" s="21"/>
      <c r="S68" s="21"/>
      <c r="T68" s="21"/>
    </row>
    <row r="69" spans="1:22" x14ac:dyDescent="0.25">
      <c r="A69" s="2">
        <v>58</v>
      </c>
      <c r="B69" s="3" t="s">
        <v>36</v>
      </c>
      <c r="C69" s="19">
        <f t="shared" si="9"/>
        <v>0.56999999999999995</v>
      </c>
      <c r="D69" s="22"/>
      <c r="E69" s="22"/>
      <c r="F69" s="22"/>
      <c r="G69" s="22"/>
      <c r="H69" s="22"/>
      <c r="I69" s="22"/>
      <c r="J69" s="22"/>
      <c r="K69" s="22"/>
      <c r="L69" s="22">
        <v>0.56999999999999995</v>
      </c>
      <c r="M69" s="22"/>
      <c r="N69" s="22"/>
      <c r="O69" s="46"/>
      <c r="P69" s="47"/>
      <c r="Q69" s="21"/>
      <c r="R69" s="21"/>
      <c r="S69" s="21"/>
      <c r="T69" s="21"/>
    </row>
    <row r="70" spans="1:22" x14ac:dyDescent="0.25">
      <c r="A70" s="2">
        <v>59</v>
      </c>
      <c r="B70" s="3" t="s">
        <v>141</v>
      </c>
      <c r="C70" s="39">
        <f t="shared" si="9"/>
        <v>6.4059999999999997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46"/>
      <c r="P70" s="48">
        <v>6.4059999999999997</v>
      </c>
      <c r="Q70" s="21"/>
      <c r="R70" s="21"/>
      <c r="S70" s="21"/>
      <c r="T70" s="21"/>
      <c r="U70" s="4" t="s">
        <v>239</v>
      </c>
    </row>
    <row r="71" spans="1:22" x14ac:dyDescent="0.25">
      <c r="A71" s="2">
        <v>60</v>
      </c>
      <c r="B71" s="3" t="s">
        <v>196</v>
      </c>
      <c r="C71" s="19">
        <f t="shared" si="9"/>
        <v>4.2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46"/>
      <c r="P71" s="47"/>
      <c r="Q71" s="48">
        <v>4.2</v>
      </c>
      <c r="R71" s="21"/>
      <c r="S71" s="21"/>
      <c r="T71" s="21"/>
      <c r="U71" s="4" t="s">
        <v>236</v>
      </c>
    </row>
    <row r="72" spans="1:22" ht="24.75" x14ac:dyDescent="0.25">
      <c r="A72" s="2">
        <v>61</v>
      </c>
      <c r="B72" s="3" t="s">
        <v>230</v>
      </c>
      <c r="C72" s="39">
        <f t="shared" si="9"/>
        <v>28.72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48">
        <v>28.72</v>
      </c>
      <c r="P72" s="47"/>
      <c r="Q72" s="21"/>
      <c r="R72" s="21"/>
      <c r="S72" s="21"/>
      <c r="T72" s="21"/>
      <c r="U72" s="69" t="s">
        <v>237</v>
      </c>
      <c r="V72" s="69"/>
    </row>
    <row r="73" spans="1:22" ht="24.75" x14ac:dyDescent="0.25">
      <c r="A73" s="2">
        <v>62</v>
      </c>
      <c r="B73" s="40" t="s">
        <v>267</v>
      </c>
      <c r="C73" s="39">
        <f t="shared" si="9"/>
        <v>2.57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48">
        <v>2.57</v>
      </c>
      <c r="P73" s="48"/>
      <c r="Q73" s="21"/>
      <c r="R73" s="21"/>
      <c r="S73" s="21"/>
      <c r="T73" s="21"/>
      <c r="U73" s="69" t="s">
        <v>238</v>
      </c>
      <c r="V73" s="69"/>
    </row>
    <row r="74" spans="1:22" x14ac:dyDescent="0.25">
      <c r="A74" s="2"/>
      <c r="B74" s="9" t="s">
        <v>38</v>
      </c>
      <c r="C74" s="19">
        <f>SUM(D74:T74)</f>
        <v>18.697000000000003</v>
      </c>
      <c r="D74" s="19">
        <f>SUM(D75:D82)</f>
        <v>0</v>
      </c>
      <c r="E74" s="19">
        <f t="shared" ref="E74:T74" si="10">SUM(E75:E82)</f>
        <v>0</v>
      </c>
      <c r="F74" s="19">
        <f t="shared" si="10"/>
        <v>0</v>
      </c>
      <c r="G74" s="19">
        <f t="shared" si="10"/>
        <v>0</v>
      </c>
      <c r="H74" s="19">
        <f t="shared" si="10"/>
        <v>0</v>
      </c>
      <c r="I74" s="19">
        <f t="shared" si="10"/>
        <v>0.5</v>
      </c>
      <c r="J74" s="19">
        <f t="shared" si="10"/>
        <v>0.25</v>
      </c>
      <c r="K74" s="19">
        <f t="shared" si="10"/>
        <v>0.39500000000000002</v>
      </c>
      <c r="L74" s="19">
        <f t="shared" si="10"/>
        <v>1.2530000000000001</v>
      </c>
      <c r="M74" s="19">
        <f t="shared" si="10"/>
        <v>3.8410000000000002</v>
      </c>
      <c r="N74" s="19">
        <f t="shared" si="10"/>
        <v>0</v>
      </c>
      <c r="O74" s="45">
        <f t="shared" si="10"/>
        <v>0</v>
      </c>
      <c r="P74" s="45">
        <f t="shared" si="10"/>
        <v>0</v>
      </c>
      <c r="Q74" s="19">
        <f t="shared" si="10"/>
        <v>0</v>
      </c>
      <c r="R74" s="19">
        <f t="shared" si="10"/>
        <v>12.458</v>
      </c>
      <c r="S74" s="19">
        <f t="shared" si="10"/>
        <v>0</v>
      </c>
      <c r="T74" s="19">
        <f t="shared" si="10"/>
        <v>0</v>
      </c>
      <c r="U74" s="69"/>
      <c r="V74" s="69"/>
    </row>
    <row r="75" spans="1:22" x14ac:dyDescent="0.25">
      <c r="A75" s="2">
        <v>63</v>
      </c>
      <c r="B75" s="3" t="s">
        <v>39</v>
      </c>
      <c r="C75" s="19">
        <f t="shared" ref="C75:C82" si="11">SUM(D75:T75)</f>
        <v>0.5</v>
      </c>
      <c r="D75" s="22"/>
      <c r="E75" s="22"/>
      <c r="F75" s="22"/>
      <c r="G75" s="22"/>
      <c r="H75" s="22"/>
      <c r="I75" s="22">
        <v>0.5</v>
      </c>
      <c r="J75" s="22"/>
      <c r="K75" s="22"/>
      <c r="L75" s="22"/>
      <c r="M75" s="22"/>
      <c r="N75" s="22"/>
      <c r="O75" s="46"/>
      <c r="P75" s="47"/>
      <c r="Q75" s="21"/>
      <c r="R75" s="21"/>
      <c r="S75" s="21"/>
      <c r="T75" s="21"/>
    </row>
    <row r="76" spans="1:22" x14ac:dyDescent="0.25">
      <c r="A76" s="2">
        <v>64</v>
      </c>
      <c r="B76" s="3" t="s">
        <v>40</v>
      </c>
      <c r="C76" s="19">
        <f t="shared" si="11"/>
        <v>0.25</v>
      </c>
      <c r="D76" s="22"/>
      <c r="E76" s="22"/>
      <c r="F76" s="22"/>
      <c r="G76" s="22"/>
      <c r="H76" s="22"/>
      <c r="I76" s="22"/>
      <c r="J76" s="22">
        <v>0.25</v>
      </c>
      <c r="K76" s="22"/>
      <c r="L76" s="22"/>
      <c r="M76" s="22"/>
      <c r="N76" s="22"/>
      <c r="O76" s="46"/>
      <c r="P76" s="47"/>
      <c r="Q76" s="21"/>
      <c r="R76" s="21"/>
      <c r="S76" s="21"/>
      <c r="T76" s="21"/>
    </row>
    <row r="77" spans="1:22" x14ac:dyDescent="0.25">
      <c r="A77" s="2">
        <v>65</v>
      </c>
      <c r="B77" s="3" t="s">
        <v>41</v>
      </c>
      <c r="C77" s="19">
        <f t="shared" si="11"/>
        <v>0.39500000000000002</v>
      </c>
      <c r="D77" s="22"/>
      <c r="E77" s="22"/>
      <c r="F77" s="22"/>
      <c r="G77" s="22"/>
      <c r="H77" s="22"/>
      <c r="I77" s="22"/>
      <c r="J77" s="22"/>
      <c r="K77" s="22">
        <v>0.39500000000000002</v>
      </c>
      <c r="L77" s="22"/>
      <c r="M77" s="22"/>
      <c r="N77" s="22"/>
      <c r="O77" s="46"/>
      <c r="P77" s="47"/>
      <c r="Q77" s="21"/>
      <c r="R77" s="21"/>
      <c r="S77" s="21"/>
      <c r="T77" s="21"/>
    </row>
    <row r="78" spans="1:22" x14ac:dyDescent="0.25">
      <c r="A78" s="2">
        <v>66</v>
      </c>
      <c r="B78" s="3" t="s">
        <v>42</v>
      </c>
      <c r="C78" s="19">
        <f t="shared" si="11"/>
        <v>0.85699999999999998</v>
      </c>
      <c r="D78" s="22"/>
      <c r="E78" s="22"/>
      <c r="F78" s="22"/>
      <c r="G78" s="22"/>
      <c r="H78" s="22"/>
      <c r="I78" s="22"/>
      <c r="J78" s="22"/>
      <c r="K78" s="22"/>
      <c r="L78" s="22">
        <v>0.85699999999999998</v>
      </c>
      <c r="M78" s="22"/>
      <c r="N78" s="22"/>
      <c r="O78" s="46"/>
      <c r="P78" s="47"/>
      <c r="Q78" s="21"/>
      <c r="R78" s="21"/>
      <c r="S78" s="21"/>
      <c r="T78" s="21"/>
    </row>
    <row r="79" spans="1:22" x14ac:dyDescent="0.25">
      <c r="A79" s="2">
        <v>67</v>
      </c>
      <c r="B79" s="3" t="s">
        <v>43</v>
      </c>
      <c r="C79" s="19">
        <f t="shared" si="11"/>
        <v>1.8009999999999999</v>
      </c>
      <c r="D79" s="22"/>
      <c r="E79" s="22"/>
      <c r="F79" s="22"/>
      <c r="G79" s="22"/>
      <c r="H79" s="22"/>
      <c r="I79" s="22"/>
      <c r="J79" s="22"/>
      <c r="K79" s="22"/>
      <c r="L79" s="22"/>
      <c r="M79" s="22">
        <v>1.8009999999999999</v>
      </c>
      <c r="N79" s="22"/>
      <c r="O79" s="46"/>
      <c r="P79" s="47"/>
      <c r="Q79" s="21"/>
      <c r="R79" s="21"/>
      <c r="S79" s="21"/>
      <c r="T79" s="21"/>
    </row>
    <row r="80" spans="1:22" x14ac:dyDescent="0.25">
      <c r="A80" s="2">
        <v>68</v>
      </c>
      <c r="B80" s="3" t="s">
        <v>137</v>
      </c>
      <c r="C80" s="19">
        <f t="shared" si="11"/>
        <v>0.39600000000000002</v>
      </c>
      <c r="D80" s="22"/>
      <c r="E80" s="22"/>
      <c r="F80" s="22"/>
      <c r="G80" s="22"/>
      <c r="H80" s="22"/>
      <c r="I80" s="22"/>
      <c r="J80" s="22"/>
      <c r="K80" s="22"/>
      <c r="L80" s="22">
        <v>0.39600000000000002</v>
      </c>
      <c r="M80" s="22"/>
      <c r="N80" s="22"/>
      <c r="O80" s="46"/>
      <c r="P80" s="47"/>
      <c r="Q80" s="21"/>
      <c r="R80" s="21"/>
      <c r="S80" s="21"/>
      <c r="T80" s="21"/>
    </row>
    <row r="81" spans="1:22" x14ac:dyDescent="0.25">
      <c r="A81" s="2">
        <v>69</v>
      </c>
      <c r="B81" s="3" t="s">
        <v>143</v>
      </c>
      <c r="C81" s="19">
        <f t="shared" si="11"/>
        <v>2.04</v>
      </c>
      <c r="D81" s="22"/>
      <c r="E81" s="22"/>
      <c r="F81" s="22"/>
      <c r="G81" s="22"/>
      <c r="H81" s="22"/>
      <c r="I81" s="22"/>
      <c r="J81" s="22"/>
      <c r="K81" s="22"/>
      <c r="L81" s="22"/>
      <c r="M81" s="22">
        <v>2.04</v>
      </c>
      <c r="N81" s="22"/>
      <c r="O81" s="46"/>
      <c r="P81" s="47"/>
      <c r="Q81" s="21"/>
      <c r="R81" s="21"/>
      <c r="S81" s="21"/>
      <c r="T81" s="21"/>
    </row>
    <row r="82" spans="1:22" ht="16.5" x14ac:dyDescent="0.25">
      <c r="A82" s="2">
        <v>70</v>
      </c>
      <c r="B82" s="40" t="s">
        <v>242</v>
      </c>
      <c r="C82" s="39">
        <f t="shared" si="11"/>
        <v>12.458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46"/>
      <c r="P82" s="47"/>
      <c r="Q82" s="21"/>
      <c r="R82" s="42">
        <v>12.458</v>
      </c>
      <c r="S82" s="21"/>
      <c r="T82" s="21"/>
      <c r="U82" s="4" t="s">
        <v>241</v>
      </c>
    </row>
    <row r="83" spans="1:22" x14ac:dyDescent="0.25">
      <c r="A83" s="2"/>
      <c r="B83" s="9" t="s">
        <v>44</v>
      </c>
      <c r="C83" s="19">
        <f>SUM(D83:T83)</f>
        <v>136.33699999999999</v>
      </c>
      <c r="D83" s="19">
        <f>SUM(D84:D93)</f>
        <v>0</v>
      </c>
      <c r="E83" s="19">
        <f t="shared" ref="E83:T83" si="12">SUM(E84:E93)</f>
        <v>0</v>
      </c>
      <c r="F83" s="19">
        <f t="shared" si="12"/>
        <v>0</v>
      </c>
      <c r="G83" s="19">
        <f t="shared" si="12"/>
        <v>0</v>
      </c>
      <c r="H83" s="19">
        <f t="shared" si="12"/>
        <v>1.329</v>
      </c>
      <c r="I83" s="19">
        <f t="shared" si="12"/>
        <v>1.85</v>
      </c>
      <c r="J83" s="19">
        <f t="shared" si="12"/>
        <v>0.25</v>
      </c>
      <c r="K83" s="19">
        <f t="shared" si="12"/>
        <v>1.25</v>
      </c>
      <c r="L83" s="19">
        <f t="shared" si="12"/>
        <v>0.57999999999999996</v>
      </c>
      <c r="M83" s="19">
        <f t="shared" si="12"/>
        <v>11.078000000000001</v>
      </c>
      <c r="N83" s="19">
        <f t="shared" si="12"/>
        <v>0</v>
      </c>
      <c r="O83" s="45">
        <f t="shared" si="12"/>
        <v>0</v>
      </c>
      <c r="P83" s="45">
        <f t="shared" si="12"/>
        <v>0</v>
      </c>
      <c r="Q83" s="19">
        <f t="shared" si="12"/>
        <v>120</v>
      </c>
      <c r="R83" s="19">
        <f t="shared" si="12"/>
        <v>0</v>
      </c>
      <c r="S83" s="19">
        <f t="shared" si="12"/>
        <v>0</v>
      </c>
      <c r="T83" s="19">
        <f t="shared" si="12"/>
        <v>0</v>
      </c>
      <c r="U83" s="69"/>
      <c r="V83" s="69"/>
    </row>
    <row r="84" spans="1:22" x14ac:dyDescent="0.25">
      <c r="A84" s="2">
        <v>71</v>
      </c>
      <c r="B84" s="3" t="s">
        <v>45</v>
      </c>
      <c r="C84" s="19">
        <f t="shared" ref="C84:C93" si="13">SUM(D84:T84)</f>
        <v>0.879</v>
      </c>
      <c r="D84" s="22"/>
      <c r="E84" s="22"/>
      <c r="F84" s="22"/>
      <c r="G84" s="22"/>
      <c r="H84" s="22">
        <v>0.879</v>
      </c>
      <c r="I84" s="22"/>
      <c r="J84" s="22"/>
      <c r="K84" s="22"/>
      <c r="L84" s="22"/>
      <c r="M84" s="22"/>
      <c r="N84" s="22"/>
      <c r="O84" s="46"/>
      <c r="P84" s="47"/>
      <c r="Q84" s="21"/>
      <c r="R84" s="21"/>
      <c r="S84" s="21"/>
      <c r="T84" s="21"/>
    </row>
    <row r="85" spans="1:22" x14ac:dyDescent="0.25">
      <c r="A85" s="2">
        <v>72</v>
      </c>
      <c r="B85" s="3" t="s">
        <v>46</v>
      </c>
      <c r="C85" s="19">
        <f t="shared" si="13"/>
        <v>0.45</v>
      </c>
      <c r="D85" s="22"/>
      <c r="E85" s="22"/>
      <c r="F85" s="22"/>
      <c r="G85" s="22"/>
      <c r="H85" s="22">
        <v>0.45</v>
      </c>
      <c r="I85" s="22"/>
      <c r="J85" s="22"/>
      <c r="K85" s="22"/>
      <c r="L85" s="22"/>
      <c r="M85" s="22"/>
      <c r="N85" s="22"/>
      <c r="O85" s="46"/>
      <c r="P85" s="47"/>
      <c r="Q85" s="21"/>
      <c r="R85" s="21"/>
      <c r="S85" s="21"/>
      <c r="T85" s="21"/>
    </row>
    <row r="86" spans="1:22" x14ac:dyDescent="0.25">
      <c r="A86" s="2">
        <v>73</v>
      </c>
      <c r="B86" s="3" t="s">
        <v>47</v>
      </c>
      <c r="C86" s="19">
        <f t="shared" si="13"/>
        <v>0.8</v>
      </c>
      <c r="D86" s="22"/>
      <c r="E86" s="22"/>
      <c r="F86" s="22"/>
      <c r="G86" s="22"/>
      <c r="H86" s="22"/>
      <c r="I86" s="22">
        <v>0.8</v>
      </c>
      <c r="J86" s="22"/>
      <c r="K86" s="22"/>
      <c r="L86" s="22"/>
      <c r="M86" s="22"/>
      <c r="N86" s="22"/>
      <c r="O86" s="46"/>
      <c r="P86" s="47"/>
      <c r="Q86" s="21"/>
      <c r="R86" s="21"/>
      <c r="S86" s="21"/>
      <c r="T86" s="21"/>
    </row>
    <row r="87" spans="1:22" x14ac:dyDescent="0.25">
      <c r="A87" s="2">
        <v>74</v>
      </c>
      <c r="B87" s="3" t="s">
        <v>48</v>
      </c>
      <c r="C87" s="19">
        <f t="shared" si="13"/>
        <v>1.05</v>
      </c>
      <c r="D87" s="22"/>
      <c r="E87" s="22"/>
      <c r="F87" s="22"/>
      <c r="G87" s="22"/>
      <c r="H87" s="22"/>
      <c r="I87" s="22">
        <v>1.05</v>
      </c>
      <c r="J87" s="22"/>
      <c r="K87" s="22"/>
      <c r="L87" s="22"/>
      <c r="M87" s="22"/>
      <c r="N87" s="22"/>
      <c r="O87" s="46"/>
      <c r="P87" s="47"/>
      <c r="Q87" s="21"/>
      <c r="R87" s="21"/>
      <c r="S87" s="21"/>
      <c r="T87" s="21"/>
    </row>
    <row r="88" spans="1:22" x14ac:dyDescent="0.25">
      <c r="A88" s="2">
        <v>75</v>
      </c>
      <c r="B88" s="12" t="s">
        <v>102</v>
      </c>
      <c r="C88" s="19">
        <f t="shared" si="13"/>
        <v>0.25</v>
      </c>
      <c r="D88" s="22"/>
      <c r="E88" s="22"/>
      <c r="F88" s="22"/>
      <c r="G88" s="22"/>
      <c r="H88" s="22"/>
      <c r="I88" s="22"/>
      <c r="J88" s="22">
        <v>0.25</v>
      </c>
      <c r="K88" s="22"/>
      <c r="L88" s="22"/>
      <c r="M88" s="22"/>
      <c r="N88" s="22"/>
      <c r="O88" s="46"/>
      <c r="P88" s="47"/>
      <c r="Q88" s="21"/>
      <c r="R88" s="21"/>
      <c r="S88" s="21"/>
      <c r="T88" s="21"/>
    </row>
    <row r="89" spans="1:22" x14ac:dyDescent="0.25">
      <c r="A89" s="2">
        <v>76</v>
      </c>
      <c r="B89" s="3" t="s">
        <v>101</v>
      </c>
      <c r="C89" s="19">
        <f t="shared" si="13"/>
        <v>1.25</v>
      </c>
      <c r="D89" s="22"/>
      <c r="E89" s="22"/>
      <c r="F89" s="22"/>
      <c r="G89" s="22"/>
      <c r="H89" s="22"/>
      <c r="I89" s="22"/>
      <c r="J89" s="22"/>
      <c r="K89" s="22">
        <v>1.25</v>
      </c>
      <c r="L89" s="22"/>
      <c r="M89" s="22"/>
      <c r="N89" s="22"/>
      <c r="O89" s="46"/>
      <c r="P89" s="47"/>
      <c r="Q89" s="21"/>
      <c r="R89" s="21"/>
      <c r="S89" s="21"/>
      <c r="T89" s="21"/>
    </row>
    <row r="90" spans="1:22" x14ac:dyDescent="0.25">
      <c r="A90" s="2">
        <v>77</v>
      </c>
      <c r="B90" s="12" t="s">
        <v>57</v>
      </c>
      <c r="C90" s="19">
        <f t="shared" si="13"/>
        <v>0.57999999999999996</v>
      </c>
      <c r="D90" s="22"/>
      <c r="E90" s="22"/>
      <c r="F90" s="22"/>
      <c r="G90" s="22"/>
      <c r="H90" s="22"/>
      <c r="I90" s="22"/>
      <c r="J90" s="22"/>
      <c r="K90" s="22"/>
      <c r="L90" s="22">
        <v>0.57999999999999996</v>
      </c>
      <c r="M90" s="22"/>
      <c r="N90" s="22"/>
      <c r="O90" s="46"/>
      <c r="P90" s="47"/>
      <c r="Q90" s="21"/>
      <c r="R90" s="21"/>
      <c r="S90" s="21"/>
      <c r="T90" s="21"/>
    </row>
    <row r="91" spans="1:22" ht="17.25" customHeight="1" x14ac:dyDescent="0.25">
      <c r="A91" s="2">
        <v>78</v>
      </c>
      <c r="B91" s="12" t="s">
        <v>147</v>
      </c>
      <c r="C91" s="19">
        <f t="shared" si="13"/>
        <v>1.98</v>
      </c>
      <c r="D91" s="22"/>
      <c r="E91" s="22"/>
      <c r="F91" s="22"/>
      <c r="G91" s="22"/>
      <c r="H91" s="22"/>
      <c r="I91" s="22"/>
      <c r="J91" s="22"/>
      <c r="K91" s="22"/>
      <c r="L91" s="22"/>
      <c r="M91" s="22">
        <v>1.98</v>
      </c>
      <c r="N91" s="22"/>
      <c r="O91" s="46"/>
      <c r="P91" s="47"/>
      <c r="Q91" s="21"/>
      <c r="R91" s="21"/>
      <c r="S91" s="21"/>
      <c r="T91" s="21"/>
    </row>
    <row r="92" spans="1:22" ht="26.25" customHeight="1" x14ac:dyDescent="0.25">
      <c r="A92" s="2">
        <v>79</v>
      </c>
      <c r="B92" s="3" t="s">
        <v>160</v>
      </c>
      <c r="C92" s="19">
        <f t="shared" si="13"/>
        <v>9.0980000000000008</v>
      </c>
      <c r="D92" s="22"/>
      <c r="E92" s="22"/>
      <c r="F92" s="22"/>
      <c r="G92" s="22"/>
      <c r="H92" s="22"/>
      <c r="I92" s="22"/>
      <c r="J92" s="22"/>
      <c r="K92" s="22"/>
      <c r="L92" s="22"/>
      <c r="M92" s="22">
        <v>9.0980000000000008</v>
      </c>
      <c r="N92" s="22"/>
      <c r="O92" s="46"/>
      <c r="P92" s="47"/>
      <c r="Q92" s="21"/>
      <c r="R92" s="21"/>
      <c r="S92" s="21"/>
      <c r="T92" s="21"/>
    </row>
    <row r="93" spans="1:22" ht="24.75" customHeight="1" x14ac:dyDescent="0.25">
      <c r="A93" s="2">
        <v>80</v>
      </c>
      <c r="B93" s="3" t="s">
        <v>186</v>
      </c>
      <c r="C93" s="19">
        <f t="shared" si="13"/>
        <v>120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46"/>
      <c r="P93" s="47"/>
      <c r="Q93" s="21">
        <v>120</v>
      </c>
      <c r="R93" s="21"/>
      <c r="S93" s="21"/>
      <c r="T93" s="21"/>
    </row>
    <row r="94" spans="1:22" x14ac:dyDescent="0.25">
      <c r="A94" s="2"/>
      <c r="B94" s="9" t="s">
        <v>138</v>
      </c>
      <c r="C94" s="19">
        <f>SUM(D94:T94)</f>
        <v>3.4260000000000002</v>
      </c>
      <c r="D94" s="19">
        <f>SUM(D95:D99)</f>
        <v>0</v>
      </c>
      <c r="E94" s="19">
        <f t="shared" ref="E94:N94" si="14">SUM(E95:E99)</f>
        <v>0</v>
      </c>
      <c r="F94" s="19">
        <f t="shared" si="14"/>
        <v>0</v>
      </c>
      <c r="G94" s="19">
        <f t="shared" si="14"/>
        <v>0</v>
      </c>
      <c r="H94" s="19">
        <f t="shared" si="14"/>
        <v>0</v>
      </c>
      <c r="I94" s="19">
        <f t="shared" si="14"/>
        <v>0</v>
      </c>
      <c r="J94" s="19">
        <f t="shared" si="14"/>
        <v>0</v>
      </c>
      <c r="K94" s="19">
        <f t="shared" si="14"/>
        <v>0.25</v>
      </c>
      <c r="L94" s="19">
        <f t="shared" si="14"/>
        <v>0.54600000000000004</v>
      </c>
      <c r="M94" s="19">
        <f t="shared" si="14"/>
        <v>0.99</v>
      </c>
      <c r="N94" s="19">
        <f t="shared" si="14"/>
        <v>0</v>
      </c>
      <c r="O94" s="44">
        <f>SUM(O95:O99)</f>
        <v>0</v>
      </c>
      <c r="P94" s="44">
        <f t="shared" ref="P94:T94" si="15">SUM(P95:P99)</f>
        <v>1.64</v>
      </c>
      <c r="Q94" s="20">
        <f t="shared" si="15"/>
        <v>0</v>
      </c>
      <c r="R94" s="20">
        <f t="shared" si="15"/>
        <v>0</v>
      </c>
      <c r="S94" s="20">
        <f t="shared" si="15"/>
        <v>0</v>
      </c>
      <c r="T94" s="20">
        <f t="shared" si="15"/>
        <v>0</v>
      </c>
      <c r="U94" s="69"/>
      <c r="V94" s="69"/>
    </row>
    <row r="95" spans="1:22" x14ac:dyDescent="0.25">
      <c r="A95" s="2">
        <v>81</v>
      </c>
      <c r="B95" s="12" t="s">
        <v>102</v>
      </c>
      <c r="C95" s="19">
        <f t="shared" ref="C95:C147" si="16">SUM(D95:T95)</f>
        <v>0.25</v>
      </c>
      <c r="D95" s="22"/>
      <c r="E95" s="22"/>
      <c r="F95" s="22"/>
      <c r="G95" s="22"/>
      <c r="H95" s="22"/>
      <c r="I95" s="22"/>
      <c r="J95" s="22"/>
      <c r="K95" s="22">
        <v>0.25</v>
      </c>
      <c r="L95" s="22"/>
      <c r="M95" s="22"/>
      <c r="N95" s="22"/>
      <c r="O95" s="46"/>
      <c r="P95" s="47"/>
      <c r="Q95" s="21"/>
      <c r="R95" s="21"/>
      <c r="S95" s="21"/>
      <c r="T95" s="21"/>
    </row>
    <row r="96" spans="1:22" x14ac:dyDescent="0.25">
      <c r="A96" s="2">
        <v>82</v>
      </c>
      <c r="B96" s="12" t="s">
        <v>57</v>
      </c>
      <c r="C96" s="19">
        <f t="shared" si="16"/>
        <v>0.41099999999999998</v>
      </c>
      <c r="D96" s="22"/>
      <c r="E96" s="22"/>
      <c r="F96" s="22"/>
      <c r="G96" s="22"/>
      <c r="H96" s="22"/>
      <c r="I96" s="22"/>
      <c r="J96" s="22"/>
      <c r="K96" s="22"/>
      <c r="L96" s="22">
        <v>0.41099999999999998</v>
      </c>
      <c r="M96" s="22"/>
      <c r="N96" s="22"/>
      <c r="O96" s="46"/>
      <c r="P96" s="47"/>
      <c r="Q96" s="21"/>
      <c r="R96" s="21"/>
      <c r="S96" s="21"/>
      <c r="T96" s="21"/>
    </row>
    <row r="97" spans="1:22" x14ac:dyDescent="0.25">
      <c r="A97" s="2">
        <v>83</v>
      </c>
      <c r="B97" s="12" t="s">
        <v>55</v>
      </c>
      <c r="C97" s="19">
        <f t="shared" si="16"/>
        <v>0.13500000000000001</v>
      </c>
      <c r="D97" s="22"/>
      <c r="E97" s="22"/>
      <c r="F97" s="22"/>
      <c r="G97" s="22"/>
      <c r="H97" s="22"/>
      <c r="I97" s="22"/>
      <c r="J97" s="22"/>
      <c r="K97" s="22"/>
      <c r="L97" s="22">
        <v>0.13500000000000001</v>
      </c>
      <c r="M97" s="22"/>
      <c r="N97" s="22"/>
      <c r="O97" s="46"/>
      <c r="P97" s="47"/>
      <c r="Q97" s="21"/>
      <c r="R97" s="21"/>
      <c r="S97" s="21"/>
      <c r="T97" s="21"/>
    </row>
    <row r="98" spans="1:22" x14ac:dyDescent="0.25">
      <c r="A98" s="2">
        <v>84</v>
      </c>
      <c r="B98" s="12" t="s">
        <v>49</v>
      </c>
      <c r="C98" s="19">
        <f t="shared" si="16"/>
        <v>1.64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46"/>
      <c r="P98" s="47">
        <v>1.64</v>
      </c>
      <c r="Q98" s="21"/>
      <c r="R98" s="21"/>
      <c r="S98" s="21"/>
      <c r="T98" s="21"/>
    </row>
    <row r="99" spans="1:22" x14ac:dyDescent="0.25">
      <c r="A99" s="2">
        <v>85</v>
      </c>
      <c r="B99" s="12" t="s">
        <v>146</v>
      </c>
      <c r="C99" s="19">
        <f t="shared" si="16"/>
        <v>0.99</v>
      </c>
      <c r="D99" s="22"/>
      <c r="E99" s="22"/>
      <c r="F99" s="22"/>
      <c r="G99" s="22"/>
      <c r="H99" s="22"/>
      <c r="I99" s="22"/>
      <c r="J99" s="22"/>
      <c r="K99" s="22"/>
      <c r="L99" s="22"/>
      <c r="M99" s="22">
        <v>0.99</v>
      </c>
      <c r="N99" s="22"/>
      <c r="O99" s="46"/>
      <c r="P99" s="47"/>
      <c r="Q99" s="21"/>
      <c r="R99" s="21"/>
      <c r="S99" s="21"/>
      <c r="T99" s="21"/>
    </row>
    <row r="100" spans="1:22" x14ac:dyDescent="0.25">
      <c r="A100" s="2"/>
      <c r="B100" s="9" t="s">
        <v>50</v>
      </c>
      <c r="C100" s="19">
        <f t="shared" si="16"/>
        <v>2.5869999999999997</v>
      </c>
      <c r="D100" s="19">
        <f>SUM(D101+D102+D103)</f>
        <v>0</v>
      </c>
      <c r="E100" s="19">
        <f t="shared" ref="E100:T100" si="17">SUM(E101+E102+E103)</f>
        <v>0</v>
      </c>
      <c r="F100" s="19">
        <f t="shared" si="17"/>
        <v>0</v>
      </c>
      <c r="G100" s="19">
        <f t="shared" si="17"/>
        <v>0</v>
      </c>
      <c r="H100" s="19">
        <f t="shared" si="17"/>
        <v>0</v>
      </c>
      <c r="I100" s="19">
        <f t="shared" si="17"/>
        <v>0</v>
      </c>
      <c r="J100" s="19">
        <f t="shared" si="17"/>
        <v>0</v>
      </c>
      <c r="K100" s="19">
        <f t="shared" si="17"/>
        <v>0.16800000000000001</v>
      </c>
      <c r="L100" s="19">
        <f t="shared" si="17"/>
        <v>0.36899999999999999</v>
      </c>
      <c r="M100" s="19">
        <f t="shared" si="17"/>
        <v>0</v>
      </c>
      <c r="N100" s="19">
        <f t="shared" si="17"/>
        <v>0</v>
      </c>
      <c r="O100" s="44">
        <f t="shared" si="17"/>
        <v>2.0499999999999998</v>
      </c>
      <c r="P100" s="45">
        <f t="shared" si="17"/>
        <v>0</v>
      </c>
      <c r="Q100" s="21">
        <f t="shared" si="17"/>
        <v>0</v>
      </c>
      <c r="R100" s="21">
        <f t="shared" si="17"/>
        <v>0</v>
      </c>
      <c r="S100" s="21">
        <f t="shared" si="17"/>
        <v>0</v>
      </c>
      <c r="T100" s="21">
        <f t="shared" si="17"/>
        <v>0</v>
      </c>
      <c r="U100" s="69"/>
      <c r="V100" s="69"/>
    </row>
    <row r="101" spans="1:22" x14ac:dyDescent="0.25">
      <c r="A101" s="2">
        <v>86</v>
      </c>
      <c r="B101" s="12" t="s">
        <v>51</v>
      </c>
      <c r="C101" s="19">
        <f t="shared" si="16"/>
        <v>0.16800000000000001</v>
      </c>
      <c r="D101" s="22"/>
      <c r="E101" s="22"/>
      <c r="F101" s="22"/>
      <c r="G101" s="22"/>
      <c r="H101" s="22"/>
      <c r="I101" s="22"/>
      <c r="J101" s="22"/>
      <c r="K101" s="22">
        <v>0.16800000000000001</v>
      </c>
      <c r="L101" s="22"/>
      <c r="M101" s="22"/>
      <c r="N101" s="22"/>
      <c r="O101" s="46"/>
      <c r="P101" s="47"/>
      <c r="Q101" s="21"/>
      <c r="R101" s="21"/>
      <c r="S101" s="21"/>
      <c r="T101" s="21"/>
    </row>
    <row r="102" spans="1:22" x14ac:dyDescent="0.25">
      <c r="A102" s="2">
        <v>87</v>
      </c>
      <c r="B102" s="3" t="s">
        <v>52</v>
      </c>
      <c r="C102" s="19">
        <f t="shared" si="16"/>
        <v>0.36899999999999999</v>
      </c>
      <c r="D102" s="22"/>
      <c r="E102" s="22"/>
      <c r="F102" s="22"/>
      <c r="G102" s="22"/>
      <c r="H102" s="22"/>
      <c r="I102" s="22"/>
      <c r="J102" s="22"/>
      <c r="K102" s="22"/>
      <c r="L102" s="22">
        <v>0.36899999999999999</v>
      </c>
      <c r="M102" s="22"/>
      <c r="N102" s="22"/>
      <c r="O102" s="46"/>
      <c r="P102" s="47"/>
      <c r="Q102" s="21"/>
      <c r="R102" s="21"/>
      <c r="S102" s="21"/>
      <c r="T102" s="21"/>
    </row>
    <row r="103" spans="1:22" x14ac:dyDescent="0.25">
      <c r="A103" s="2">
        <v>88</v>
      </c>
      <c r="B103" s="3" t="s">
        <v>234</v>
      </c>
      <c r="C103" s="19">
        <f>SUM(D103:T103)</f>
        <v>2.0499999999999998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46">
        <v>2.0499999999999998</v>
      </c>
      <c r="P103" s="47"/>
      <c r="Q103" s="21"/>
      <c r="R103" s="21"/>
      <c r="S103" s="21"/>
      <c r="T103" s="21"/>
      <c r="U103" s="69"/>
      <c r="V103" s="69"/>
    </row>
    <row r="104" spans="1:22" x14ac:dyDescent="0.25">
      <c r="A104" s="2">
        <v>89</v>
      </c>
      <c r="B104" s="40" t="s">
        <v>235</v>
      </c>
      <c r="C104" s="39">
        <v>2.4940000000000002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48">
        <v>2.504</v>
      </c>
      <c r="P104" s="47"/>
      <c r="Q104" s="21"/>
      <c r="R104" s="21"/>
      <c r="S104" s="21"/>
      <c r="T104" s="21"/>
      <c r="U104" s="69" t="s">
        <v>238</v>
      </c>
      <c r="V104" s="69"/>
    </row>
    <row r="105" spans="1:22" x14ac:dyDescent="0.25">
      <c r="A105" s="2"/>
      <c r="B105" s="9" t="s">
        <v>53</v>
      </c>
      <c r="C105" s="19">
        <f>SUM(D105:T105)</f>
        <v>2.915</v>
      </c>
      <c r="D105" s="19">
        <f>SUM(D106:D109)</f>
        <v>0</v>
      </c>
      <c r="E105" s="19">
        <f t="shared" ref="E105:N105" si="18">SUM(E106:E109)</f>
        <v>0</v>
      </c>
      <c r="F105" s="19">
        <f t="shared" si="18"/>
        <v>0</v>
      </c>
      <c r="G105" s="19">
        <f t="shared" si="18"/>
        <v>0</v>
      </c>
      <c r="H105" s="19">
        <f t="shared" si="18"/>
        <v>0</v>
      </c>
      <c r="I105" s="19">
        <f t="shared" si="18"/>
        <v>0</v>
      </c>
      <c r="J105" s="19">
        <f t="shared" si="18"/>
        <v>0</v>
      </c>
      <c r="K105" s="19">
        <f t="shared" si="18"/>
        <v>0.16800000000000001</v>
      </c>
      <c r="L105" s="19">
        <f t="shared" si="18"/>
        <v>0.35699999999999998</v>
      </c>
      <c r="M105" s="19">
        <f t="shared" si="18"/>
        <v>1.1000000000000001</v>
      </c>
      <c r="N105" s="19">
        <f t="shared" si="18"/>
        <v>0</v>
      </c>
      <c r="O105" s="44">
        <f>SUM(O106:O109)</f>
        <v>0</v>
      </c>
      <c r="P105" s="44">
        <f t="shared" ref="P105:T105" si="19">SUM(P106:P109)</f>
        <v>1.29</v>
      </c>
      <c r="Q105" s="20">
        <f t="shared" si="19"/>
        <v>0</v>
      </c>
      <c r="R105" s="20">
        <f t="shared" si="19"/>
        <v>0</v>
      </c>
      <c r="S105" s="20">
        <f t="shared" si="19"/>
        <v>0</v>
      </c>
      <c r="T105" s="20">
        <f t="shared" si="19"/>
        <v>0</v>
      </c>
      <c r="U105" s="69"/>
      <c r="V105" s="69"/>
    </row>
    <row r="106" spans="1:22" x14ac:dyDescent="0.25">
      <c r="A106" s="2">
        <v>90</v>
      </c>
      <c r="B106" s="3" t="s">
        <v>51</v>
      </c>
      <c r="C106" s="19">
        <f t="shared" si="16"/>
        <v>0.16800000000000001</v>
      </c>
      <c r="D106" s="22"/>
      <c r="E106" s="22"/>
      <c r="F106" s="22"/>
      <c r="G106" s="22"/>
      <c r="H106" s="22"/>
      <c r="I106" s="22"/>
      <c r="J106" s="22"/>
      <c r="K106" s="22">
        <v>0.16800000000000001</v>
      </c>
      <c r="L106" s="22"/>
      <c r="M106" s="22"/>
      <c r="N106" s="22"/>
      <c r="O106" s="46"/>
      <c r="P106" s="47"/>
      <c r="Q106" s="21"/>
      <c r="R106" s="21"/>
      <c r="S106" s="21"/>
      <c r="T106" s="21"/>
    </row>
    <row r="107" spans="1:22" x14ac:dyDescent="0.25">
      <c r="A107" s="2">
        <v>91</v>
      </c>
      <c r="B107" s="3" t="s">
        <v>54</v>
      </c>
      <c r="C107" s="19">
        <f t="shared" si="16"/>
        <v>0.35699999999999998</v>
      </c>
      <c r="D107" s="22"/>
      <c r="E107" s="22"/>
      <c r="F107" s="22"/>
      <c r="G107" s="22"/>
      <c r="H107" s="22"/>
      <c r="I107" s="22"/>
      <c r="J107" s="22"/>
      <c r="K107" s="22"/>
      <c r="L107" s="22">
        <v>0.35699999999999998</v>
      </c>
      <c r="M107" s="22"/>
      <c r="N107" s="22"/>
      <c r="O107" s="46"/>
      <c r="P107" s="47"/>
      <c r="Q107" s="21"/>
      <c r="R107" s="21"/>
      <c r="S107" s="21"/>
      <c r="T107" s="21"/>
    </row>
    <row r="108" spans="1:22" x14ac:dyDescent="0.25">
      <c r="A108" s="2">
        <v>92</v>
      </c>
      <c r="B108" s="12" t="s">
        <v>157</v>
      </c>
      <c r="C108" s="19">
        <f t="shared" si="16"/>
        <v>1.1000000000000001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>
        <v>1.1000000000000001</v>
      </c>
      <c r="N108" s="22"/>
      <c r="O108" s="46"/>
      <c r="P108" s="47"/>
      <c r="Q108" s="21"/>
      <c r="R108" s="21"/>
      <c r="S108" s="21"/>
      <c r="T108" s="21"/>
    </row>
    <row r="109" spans="1:22" x14ac:dyDescent="0.25">
      <c r="A109" s="2">
        <v>93</v>
      </c>
      <c r="B109" s="12" t="s">
        <v>156</v>
      </c>
      <c r="C109" s="19">
        <f t="shared" si="16"/>
        <v>1.29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46"/>
      <c r="P109" s="47">
        <v>1.29</v>
      </c>
      <c r="Q109" s="21"/>
      <c r="R109" s="21"/>
      <c r="S109" s="21"/>
      <c r="T109" s="21"/>
    </row>
    <row r="110" spans="1:22" x14ac:dyDescent="0.25">
      <c r="A110" s="2"/>
      <c r="B110" s="9" t="s">
        <v>56</v>
      </c>
      <c r="C110" s="19">
        <f>SUM(D110:T110)</f>
        <v>1.2729999999999999</v>
      </c>
      <c r="D110" s="19">
        <f>SUM(D111:D114)</f>
        <v>0</v>
      </c>
      <c r="E110" s="19">
        <f t="shared" ref="E110:T110" si="20">SUM(E111:E114)</f>
        <v>0</v>
      </c>
      <c r="F110" s="19">
        <f t="shared" si="20"/>
        <v>0</v>
      </c>
      <c r="G110" s="19">
        <f t="shared" si="20"/>
        <v>0</v>
      </c>
      <c r="H110" s="19">
        <f t="shared" si="20"/>
        <v>0</v>
      </c>
      <c r="I110" s="19">
        <f t="shared" si="20"/>
        <v>0</v>
      </c>
      <c r="J110" s="19">
        <f t="shared" si="20"/>
        <v>0</v>
      </c>
      <c r="K110" s="19">
        <f t="shared" si="20"/>
        <v>0.80600000000000005</v>
      </c>
      <c r="L110" s="19">
        <f t="shared" si="20"/>
        <v>0.30499999999999999</v>
      </c>
      <c r="M110" s="19">
        <f t="shared" si="20"/>
        <v>0</v>
      </c>
      <c r="N110" s="19">
        <f t="shared" si="20"/>
        <v>0</v>
      </c>
      <c r="O110" s="45">
        <f t="shared" si="20"/>
        <v>0.16200000000000001</v>
      </c>
      <c r="P110" s="45">
        <f t="shared" si="20"/>
        <v>0</v>
      </c>
      <c r="Q110" s="19">
        <f t="shared" si="20"/>
        <v>0</v>
      </c>
      <c r="R110" s="19">
        <f t="shared" si="20"/>
        <v>0</v>
      </c>
      <c r="S110" s="19">
        <f t="shared" si="20"/>
        <v>0</v>
      </c>
      <c r="T110" s="19">
        <f t="shared" si="20"/>
        <v>0</v>
      </c>
      <c r="U110" s="69"/>
      <c r="V110" s="69"/>
    </row>
    <row r="111" spans="1:22" x14ac:dyDescent="0.25">
      <c r="A111" s="2">
        <v>94</v>
      </c>
      <c r="B111" s="3" t="s">
        <v>102</v>
      </c>
      <c r="C111" s="19">
        <f t="shared" si="16"/>
        <v>0.16800000000000001</v>
      </c>
      <c r="D111" s="22"/>
      <c r="E111" s="22"/>
      <c r="F111" s="22"/>
      <c r="G111" s="22"/>
      <c r="H111" s="22"/>
      <c r="I111" s="22"/>
      <c r="J111" s="22"/>
      <c r="K111" s="22">
        <v>0.16800000000000001</v>
      </c>
      <c r="L111" s="22"/>
      <c r="M111" s="22"/>
      <c r="N111" s="22"/>
      <c r="O111" s="46"/>
      <c r="P111" s="47"/>
      <c r="Q111" s="21"/>
      <c r="R111" s="21"/>
      <c r="S111" s="21"/>
      <c r="T111" s="21"/>
    </row>
    <row r="112" spans="1:22" x14ac:dyDescent="0.25">
      <c r="A112" s="2">
        <v>95</v>
      </c>
      <c r="B112" s="3" t="s">
        <v>100</v>
      </c>
      <c r="C112" s="19">
        <f t="shared" si="16"/>
        <v>0.63800000000000001</v>
      </c>
      <c r="D112" s="22"/>
      <c r="E112" s="22"/>
      <c r="F112" s="22"/>
      <c r="G112" s="22"/>
      <c r="H112" s="22"/>
      <c r="I112" s="22"/>
      <c r="J112" s="22"/>
      <c r="K112" s="22">
        <v>0.63800000000000001</v>
      </c>
      <c r="L112" s="22"/>
      <c r="M112" s="22"/>
      <c r="N112" s="22"/>
      <c r="O112" s="46"/>
      <c r="P112" s="47"/>
      <c r="Q112" s="21"/>
      <c r="R112" s="21"/>
      <c r="S112" s="21"/>
      <c r="T112" s="21"/>
    </row>
    <row r="113" spans="1:22" x14ac:dyDescent="0.25">
      <c r="A113" s="2">
        <v>96</v>
      </c>
      <c r="B113" s="3" t="s">
        <v>57</v>
      </c>
      <c r="C113" s="19">
        <f t="shared" si="16"/>
        <v>0.30499999999999999</v>
      </c>
      <c r="D113" s="22"/>
      <c r="E113" s="22"/>
      <c r="F113" s="22"/>
      <c r="G113" s="22"/>
      <c r="H113" s="22"/>
      <c r="I113" s="22"/>
      <c r="J113" s="22"/>
      <c r="K113" s="22"/>
      <c r="L113" s="22">
        <v>0.30499999999999999</v>
      </c>
      <c r="M113" s="22"/>
      <c r="N113" s="22"/>
      <c r="O113" s="46"/>
      <c r="P113" s="47"/>
      <c r="Q113" s="21"/>
      <c r="R113" s="21"/>
      <c r="S113" s="21"/>
      <c r="T113" s="21"/>
    </row>
    <row r="114" spans="1:22" x14ac:dyDescent="0.25">
      <c r="A114" s="2">
        <v>97</v>
      </c>
      <c r="B114" s="3" t="s">
        <v>197</v>
      </c>
      <c r="C114" s="19">
        <f>SUM(D114:T114)</f>
        <v>0.16200000000000001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46">
        <v>0.16200000000000001</v>
      </c>
      <c r="P114" s="47"/>
      <c r="Q114" s="21"/>
      <c r="R114" s="21"/>
      <c r="S114" s="21"/>
      <c r="T114" s="21"/>
      <c r="U114" s="69"/>
      <c r="V114" s="69"/>
    </row>
    <row r="115" spans="1:22" x14ac:dyDescent="0.25">
      <c r="A115" s="2"/>
      <c r="B115" s="9" t="s">
        <v>58</v>
      </c>
      <c r="C115" s="19">
        <f>SUM(D115:T115)</f>
        <v>207.905</v>
      </c>
      <c r="D115" s="19">
        <f t="shared" ref="D115:T115" si="21">SUM(D116:D147)</f>
        <v>1.24</v>
      </c>
      <c r="E115" s="19">
        <f t="shared" si="21"/>
        <v>0.877</v>
      </c>
      <c r="F115" s="19">
        <f t="shared" si="21"/>
        <v>0.66</v>
      </c>
      <c r="G115" s="19">
        <f t="shared" si="21"/>
        <v>0</v>
      </c>
      <c r="H115" s="19">
        <f t="shared" si="21"/>
        <v>16.740000000000002</v>
      </c>
      <c r="I115" s="19">
        <f t="shared" si="21"/>
        <v>6.38</v>
      </c>
      <c r="J115" s="19">
        <f t="shared" si="21"/>
        <v>13.2</v>
      </c>
      <c r="K115" s="19">
        <f t="shared" si="21"/>
        <v>12.854000000000001</v>
      </c>
      <c r="L115" s="19">
        <f t="shared" si="21"/>
        <v>3.4000000000000004</v>
      </c>
      <c r="M115" s="19">
        <f t="shared" si="21"/>
        <v>1.2</v>
      </c>
      <c r="N115" s="19">
        <f t="shared" si="21"/>
        <v>36.03</v>
      </c>
      <c r="O115" s="45">
        <f t="shared" si="21"/>
        <v>25.374000000000006</v>
      </c>
      <c r="P115" s="45">
        <f t="shared" si="21"/>
        <v>42.35</v>
      </c>
      <c r="Q115" s="19">
        <f t="shared" si="21"/>
        <v>37.4</v>
      </c>
      <c r="R115" s="19">
        <f t="shared" si="21"/>
        <v>8</v>
      </c>
      <c r="S115" s="19">
        <f t="shared" si="21"/>
        <v>2.2000000000000002</v>
      </c>
      <c r="T115" s="19">
        <f t="shared" si="21"/>
        <v>0</v>
      </c>
      <c r="U115" s="69"/>
      <c r="V115" s="69"/>
    </row>
    <row r="116" spans="1:22" ht="16.5" x14ac:dyDescent="0.25">
      <c r="A116" s="2">
        <v>98</v>
      </c>
      <c r="B116" s="3" t="s">
        <v>127</v>
      </c>
      <c r="C116" s="19">
        <f t="shared" si="16"/>
        <v>1.24</v>
      </c>
      <c r="D116" s="22">
        <v>1.24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46"/>
      <c r="P116" s="47"/>
      <c r="Q116" s="21"/>
      <c r="R116" s="21"/>
      <c r="S116" s="21"/>
      <c r="T116" s="21"/>
    </row>
    <row r="117" spans="1:22" ht="16.5" x14ac:dyDescent="0.25">
      <c r="A117" s="2">
        <v>99</v>
      </c>
      <c r="B117" s="3" t="s">
        <v>128</v>
      </c>
      <c r="C117" s="19">
        <f t="shared" si="16"/>
        <v>0.877</v>
      </c>
      <c r="D117" s="22"/>
      <c r="E117" s="22">
        <v>0.877</v>
      </c>
      <c r="F117" s="22"/>
      <c r="G117" s="22"/>
      <c r="H117" s="22"/>
      <c r="I117" s="22"/>
      <c r="J117" s="22"/>
      <c r="K117" s="22"/>
      <c r="L117" s="22"/>
      <c r="M117" s="22"/>
      <c r="N117" s="22"/>
      <c r="O117" s="46"/>
      <c r="P117" s="47"/>
      <c r="Q117" s="21"/>
      <c r="R117" s="21"/>
      <c r="S117" s="21"/>
      <c r="T117" s="21"/>
    </row>
    <row r="118" spans="1:22" x14ac:dyDescent="0.25">
      <c r="A118" s="2">
        <v>100</v>
      </c>
      <c r="B118" s="3" t="s">
        <v>129</v>
      </c>
      <c r="C118" s="19">
        <f t="shared" si="16"/>
        <v>0.66</v>
      </c>
      <c r="D118" s="22"/>
      <c r="E118" s="22"/>
      <c r="F118" s="22">
        <v>0.66</v>
      </c>
      <c r="G118" s="22"/>
      <c r="H118" s="22"/>
      <c r="I118" s="22"/>
      <c r="J118" s="22"/>
      <c r="K118" s="22"/>
      <c r="L118" s="22"/>
      <c r="M118" s="22"/>
      <c r="N118" s="22"/>
      <c r="O118" s="46"/>
      <c r="P118" s="47"/>
      <c r="Q118" s="21"/>
      <c r="R118" s="21"/>
      <c r="S118" s="21"/>
      <c r="T118" s="21"/>
    </row>
    <row r="119" spans="1:22" ht="16.5" x14ac:dyDescent="0.25">
      <c r="A119" s="2">
        <v>101</v>
      </c>
      <c r="B119" s="3" t="s">
        <v>126</v>
      </c>
      <c r="C119" s="19">
        <f t="shared" si="16"/>
        <v>1.67</v>
      </c>
      <c r="D119" s="22"/>
      <c r="E119" s="22"/>
      <c r="F119" s="22"/>
      <c r="G119" s="22"/>
      <c r="H119" s="22">
        <v>1.67</v>
      </c>
      <c r="I119" s="22"/>
      <c r="J119" s="22"/>
      <c r="K119" s="22"/>
      <c r="L119" s="22"/>
      <c r="M119" s="22"/>
      <c r="N119" s="22"/>
      <c r="O119" s="46"/>
      <c r="P119" s="47"/>
      <c r="Q119" s="21"/>
      <c r="R119" s="21"/>
      <c r="S119" s="21"/>
      <c r="T119" s="21"/>
    </row>
    <row r="120" spans="1:22" ht="16.5" x14ac:dyDescent="0.25">
      <c r="A120" s="2">
        <v>102</v>
      </c>
      <c r="B120" s="3" t="s">
        <v>59</v>
      </c>
      <c r="C120" s="19">
        <f t="shared" si="16"/>
        <v>3.17</v>
      </c>
      <c r="D120" s="22"/>
      <c r="E120" s="22"/>
      <c r="F120" s="22"/>
      <c r="G120" s="22"/>
      <c r="H120" s="22">
        <v>3.17</v>
      </c>
      <c r="I120" s="22"/>
      <c r="J120" s="22"/>
      <c r="K120" s="22"/>
      <c r="L120" s="22"/>
      <c r="M120" s="22"/>
      <c r="N120" s="22"/>
      <c r="O120" s="46"/>
      <c r="P120" s="47"/>
      <c r="Q120" s="21"/>
      <c r="R120" s="21"/>
      <c r="S120" s="21"/>
      <c r="T120" s="21"/>
    </row>
    <row r="121" spans="1:22" x14ac:dyDescent="0.25">
      <c r="A121" s="2">
        <v>103</v>
      </c>
      <c r="B121" s="3" t="s">
        <v>60</v>
      </c>
      <c r="C121" s="19">
        <f t="shared" si="16"/>
        <v>11.9</v>
      </c>
      <c r="D121" s="22"/>
      <c r="E121" s="22"/>
      <c r="F121" s="22"/>
      <c r="G121" s="22"/>
      <c r="H121" s="22">
        <v>11.9</v>
      </c>
      <c r="I121" s="22"/>
      <c r="J121" s="22"/>
      <c r="K121" s="22"/>
      <c r="L121" s="22"/>
      <c r="M121" s="22"/>
      <c r="N121" s="22"/>
      <c r="O121" s="46"/>
      <c r="P121" s="47"/>
      <c r="Q121" s="21"/>
      <c r="R121" s="21"/>
      <c r="S121" s="21"/>
      <c r="T121" s="21"/>
    </row>
    <row r="122" spans="1:22" ht="16.5" x14ac:dyDescent="0.25">
      <c r="A122" s="2">
        <v>104</v>
      </c>
      <c r="B122" s="3" t="s">
        <v>61</v>
      </c>
      <c r="C122" s="19">
        <f t="shared" si="16"/>
        <v>2.57</v>
      </c>
      <c r="D122" s="22"/>
      <c r="E122" s="22"/>
      <c r="F122" s="22"/>
      <c r="G122" s="22"/>
      <c r="H122" s="22"/>
      <c r="I122" s="22">
        <v>2.57</v>
      </c>
      <c r="J122" s="22"/>
      <c r="K122" s="22"/>
      <c r="L122" s="22"/>
      <c r="M122" s="22"/>
      <c r="N122" s="22"/>
      <c r="O122" s="46"/>
      <c r="P122" s="47"/>
      <c r="Q122" s="21"/>
      <c r="R122" s="21"/>
      <c r="S122" s="21"/>
      <c r="T122" s="21"/>
    </row>
    <row r="123" spans="1:22" ht="16.5" x14ac:dyDescent="0.25">
      <c r="A123" s="2">
        <v>105</v>
      </c>
      <c r="B123" s="3" t="s">
        <v>62</v>
      </c>
      <c r="C123" s="19">
        <f t="shared" si="16"/>
        <v>2.6</v>
      </c>
      <c r="D123" s="22"/>
      <c r="E123" s="22"/>
      <c r="F123" s="22"/>
      <c r="G123" s="22"/>
      <c r="H123" s="22"/>
      <c r="I123" s="22">
        <v>2.6</v>
      </c>
      <c r="J123" s="22"/>
      <c r="K123" s="22"/>
      <c r="L123" s="22"/>
      <c r="M123" s="22"/>
      <c r="N123" s="22"/>
      <c r="O123" s="46"/>
      <c r="P123" s="47"/>
      <c r="Q123" s="21"/>
      <c r="R123" s="21"/>
      <c r="S123" s="21"/>
      <c r="T123" s="21"/>
    </row>
    <row r="124" spans="1:22" ht="16.5" x14ac:dyDescent="0.25">
      <c r="A124" s="2">
        <v>106</v>
      </c>
      <c r="B124" s="3" t="s">
        <v>125</v>
      </c>
      <c r="C124" s="19">
        <f t="shared" si="16"/>
        <v>1.21</v>
      </c>
      <c r="D124" s="22"/>
      <c r="E124" s="22"/>
      <c r="F124" s="22"/>
      <c r="G124" s="22"/>
      <c r="H124" s="22"/>
      <c r="I124" s="22">
        <v>1.21</v>
      </c>
      <c r="J124" s="22"/>
      <c r="K124" s="22"/>
      <c r="L124" s="22"/>
      <c r="M124" s="22"/>
      <c r="N124" s="22"/>
      <c r="O124" s="46"/>
      <c r="P124" s="47"/>
      <c r="Q124" s="21"/>
      <c r="R124" s="21"/>
      <c r="S124" s="21"/>
      <c r="T124" s="21"/>
    </row>
    <row r="125" spans="1:22" ht="16.5" x14ac:dyDescent="0.25">
      <c r="A125" s="2">
        <v>107</v>
      </c>
      <c r="B125" s="3" t="s">
        <v>63</v>
      </c>
      <c r="C125" s="19">
        <f t="shared" si="16"/>
        <v>13.2</v>
      </c>
      <c r="D125" s="22"/>
      <c r="E125" s="22"/>
      <c r="F125" s="22"/>
      <c r="G125" s="22"/>
      <c r="H125" s="22"/>
      <c r="I125" s="22"/>
      <c r="J125" s="22">
        <v>13.2</v>
      </c>
      <c r="K125" s="22"/>
      <c r="L125" s="22"/>
      <c r="M125" s="22"/>
      <c r="N125" s="22"/>
      <c r="O125" s="46"/>
      <c r="P125" s="47"/>
      <c r="Q125" s="21"/>
      <c r="R125" s="21"/>
      <c r="S125" s="21"/>
      <c r="T125" s="21"/>
    </row>
    <row r="126" spans="1:22" ht="16.5" x14ac:dyDescent="0.25">
      <c r="A126" s="2">
        <v>108</v>
      </c>
      <c r="B126" s="3" t="s">
        <v>64</v>
      </c>
      <c r="C126" s="19">
        <f t="shared" si="16"/>
        <v>0.29399999999999998</v>
      </c>
      <c r="D126" s="22"/>
      <c r="E126" s="22"/>
      <c r="F126" s="22"/>
      <c r="G126" s="22"/>
      <c r="H126" s="22"/>
      <c r="I126" s="22"/>
      <c r="J126" s="22"/>
      <c r="K126" s="22">
        <v>0.29399999999999998</v>
      </c>
      <c r="L126" s="22"/>
      <c r="M126" s="22"/>
      <c r="N126" s="22"/>
      <c r="O126" s="46"/>
      <c r="P126" s="47"/>
      <c r="Q126" s="21"/>
      <c r="R126" s="21"/>
      <c r="S126" s="21"/>
      <c r="T126" s="21"/>
    </row>
    <row r="127" spans="1:22" x14ac:dyDescent="0.25">
      <c r="A127" s="2">
        <v>109</v>
      </c>
      <c r="B127" s="3" t="s">
        <v>65</v>
      </c>
      <c r="C127" s="19">
        <f t="shared" si="16"/>
        <v>1.66</v>
      </c>
      <c r="D127" s="22"/>
      <c r="E127" s="22"/>
      <c r="F127" s="22"/>
      <c r="G127" s="22"/>
      <c r="H127" s="22"/>
      <c r="I127" s="22"/>
      <c r="J127" s="22"/>
      <c r="K127" s="22">
        <v>1.66</v>
      </c>
      <c r="L127" s="22"/>
      <c r="M127" s="22"/>
      <c r="N127" s="22"/>
      <c r="O127" s="46"/>
      <c r="P127" s="47"/>
      <c r="Q127" s="21"/>
      <c r="R127" s="21"/>
      <c r="S127" s="21"/>
      <c r="T127" s="21"/>
    </row>
    <row r="128" spans="1:22" ht="16.5" x14ac:dyDescent="0.25">
      <c r="A128" s="2">
        <v>110</v>
      </c>
      <c r="B128" s="3" t="s">
        <v>66</v>
      </c>
      <c r="C128" s="19">
        <f t="shared" si="16"/>
        <v>10.9</v>
      </c>
      <c r="D128" s="22"/>
      <c r="E128" s="22"/>
      <c r="F128" s="22"/>
      <c r="G128" s="22"/>
      <c r="H128" s="22"/>
      <c r="I128" s="22"/>
      <c r="J128" s="22"/>
      <c r="K128" s="22">
        <v>10.9</v>
      </c>
      <c r="L128" s="22"/>
      <c r="M128" s="22"/>
      <c r="N128" s="22"/>
      <c r="O128" s="46"/>
      <c r="P128" s="47"/>
      <c r="Q128" s="21"/>
      <c r="R128" s="21"/>
      <c r="S128" s="21"/>
      <c r="T128" s="21"/>
    </row>
    <row r="129" spans="1:22" ht="16.5" x14ac:dyDescent="0.25">
      <c r="A129" s="2">
        <v>111</v>
      </c>
      <c r="B129" s="3" t="s">
        <v>124</v>
      </c>
      <c r="C129" s="56" t="str">
        <f>L129</f>
        <v xml:space="preserve">  32,0   </v>
      </c>
      <c r="D129" s="22"/>
      <c r="E129" s="22"/>
      <c r="F129" s="22"/>
      <c r="G129" s="22"/>
      <c r="H129" s="22"/>
      <c r="I129" s="22"/>
      <c r="J129" s="22" t="s">
        <v>67</v>
      </c>
      <c r="K129" s="22"/>
      <c r="L129" s="22" t="s">
        <v>212</v>
      </c>
      <c r="M129" s="26"/>
      <c r="N129" s="22"/>
      <c r="O129" s="46"/>
      <c r="P129" s="47"/>
      <c r="Q129" s="21"/>
      <c r="R129" s="21"/>
      <c r="S129" s="21"/>
      <c r="T129" s="21"/>
    </row>
    <row r="130" spans="1:22" ht="16.5" x14ac:dyDescent="0.25">
      <c r="A130" s="2">
        <v>112</v>
      </c>
      <c r="B130" s="3" t="s">
        <v>148</v>
      </c>
      <c r="C130" s="19">
        <f t="shared" si="16"/>
        <v>2.2000000000000002</v>
      </c>
      <c r="D130" s="22"/>
      <c r="E130" s="22"/>
      <c r="F130" s="22"/>
      <c r="G130" s="22"/>
      <c r="H130" s="22"/>
      <c r="I130" s="22"/>
      <c r="J130" s="22"/>
      <c r="K130" s="22"/>
      <c r="L130" s="22">
        <v>2.2000000000000002</v>
      </c>
      <c r="M130" s="22"/>
      <c r="N130" s="22"/>
      <c r="O130" s="46"/>
      <c r="P130" s="47"/>
      <c r="Q130" s="21"/>
      <c r="R130" s="21"/>
      <c r="S130" s="21"/>
      <c r="T130" s="21"/>
    </row>
    <row r="131" spans="1:22" x14ac:dyDescent="0.25">
      <c r="A131" s="2">
        <v>113</v>
      </c>
      <c r="B131" s="3" t="s">
        <v>149</v>
      </c>
      <c r="C131" s="19">
        <f t="shared" si="16"/>
        <v>0.6</v>
      </c>
      <c r="D131" s="22"/>
      <c r="E131" s="22"/>
      <c r="F131" s="22"/>
      <c r="G131" s="22"/>
      <c r="H131" s="22"/>
      <c r="I131" s="22"/>
      <c r="J131" s="22"/>
      <c r="K131" s="22"/>
      <c r="L131" s="22">
        <v>0.6</v>
      </c>
      <c r="M131" s="22"/>
      <c r="N131" s="22"/>
      <c r="O131" s="46"/>
      <c r="P131" s="47"/>
      <c r="Q131" s="21"/>
      <c r="R131" s="21"/>
      <c r="S131" s="21"/>
      <c r="T131" s="21"/>
    </row>
    <row r="132" spans="1:22" ht="16.5" x14ac:dyDescent="0.25">
      <c r="A132" s="2">
        <v>114</v>
      </c>
      <c r="B132" s="3" t="s">
        <v>150</v>
      </c>
      <c r="C132" s="19">
        <f t="shared" si="16"/>
        <v>0.6</v>
      </c>
      <c r="D132" s="22"/>
      <c r="E132" s="22"/>
      <c r="F132" s="22"/>
      <c r="G132" s="22"/>
      <c r="H132" s="22"/>
      <c r="I132" s="22"/>
      <c r="J132" s="22"/>
      <c r="K132" s="22"/>
      <c r="L132" s="22">
        <v>0.6</v>
      </c>
      <c r="M132" s="22"/>
      <c r="N132" s="22"/>
      <c r="O132" s="46"/>
      <c r="P132" s="47"/>
      <c r="Q132" s="21"/>
      <c r="R132" s="21"/>
      <c r="S132" s="21"/>
      <c r="T132" s="21"/>
    </row>
    <row r="133" spans="1:22" ht="16.5" x14ac:dyDescent="0.25">
      <c r="A133" s="2">
        <v>115</v>
      </c>
      <c r="B133" s="3" t="s">
        <v>163</v>
      </c>
      <c r="C133" s="19">
        <f t="shared" si="16"/>
        <v>1.2</v>
      </c>
      <c r="D133" s="22"/>
      <c r="E133" s="22"/>
      <c r="F133" s="22"/>
      <c r="G133" s="22"/>
      <c r="H133" s="22"/>
      <c r="I133" s="22"/>
      <c r="J133" s="22"/>
      <c r="K133" s="22"/>
      <c r="L133" s="22"/>
      <c r="M133" s="22">
        <v>1.2</v>
      </c>
      <c r="N133" s="22"/>
      <c r="O133" s="46"/>
      <c r="P133" s="47"/>
      <c r="Q133" s="21"/>
      <c r="R133" s="21"/>
      <c r="S133" s="21"/>
      <c r="T133" s="21"/>
    </row>
    <row r="134" spans="1:22" ht="16.5" x14ac:dyDescent="0.25">
      <c r="A134" s="2">
        <v>116</v>
      </c>
      <c r="B134" s="12" t="s">
        <v>158</v>
      </c>
      <c r="C134" s="19">
        <f t="shared" si="16"/>
        <v>36.03</v>
      </c>
      <c r="D134" s="22"/>
      <c r="E134" s="22"/>
      <c r="F134" s="22"/>
      <c r="G134" s="22"/>
      <c r="H134" s="24"/>
      <c r="I134" s="24"/>
      <c r="J134" s="24"/>
      <c r="K134" s="24"/>
      <c r="L134" s="24"/>
      <c r="M134" s="24"/>
      <c r="N134" s="22">
        <v>36.03</v>
      </c>
      <c r="O134" s="46"/>
      <c r="P134" s="47"/>
      <c r="Q134" s="21"/>
      <c r="R134" s="21"/>
      <c r="S134" s="21"/>
      <c r="T134" s="21"/>
    </row>
    <row r="135" spans="1:22" ht="24.75" x14ac:dyDescent="0.25">
      <c r="A135" s="2">
        <v>117</v>
      </c>
      <c r="B135" s="3" t="s">
        <v>198</v>
      </c>
      <c r="C135" s="39">
        <f t="shared" si="16"/>
        <v>4.8</v>
      </c>
      <c r="D135" s="22"/>
      <c r="E135" s="22"/>
      <c r="F135" s="22"/>
      <c r="G135" s="22"/>
      <c r="H135" s="24"/>
      <c r="I135" s="24"/>
      <c r="J135" s="24"/>
      <c r="K135" s="24"/>
      <c r="L135" s="24"/>
      <c r="M135" s="24"/>
      <c r="N135" s="22"/>
      <c r="O135" s="48">
        <v>4.8</v>
      </c>
      <c r="P135" s="47"/>
      <c r="Q135" s="21"/>
      <c r="R135" s="21"/>
      <c r="S135" s="21"/>
      <c r="T135" s="21"/>
      <c r="U135" s="69" t="s">
        <v>243</v>
      </c>
      <c r="V135" s="69"/>
    </row>
    <row r="136" spans="1:22" ht="16.5" x14ac:dyDescent="0.25">
      <c r="A136" s="2">
        <v>118</v>
      </c>
      <c r="B136" s="14" t="s">
        <v>232</v>
      </c>
      <c r="C136" s="19">
        <f t="shared" si="16"/>
        <v>18.010000000000002</v>
      </c>
      <c r="D136" s="22"/>
      <c r="E136" s="22"/>
      <c r="F136" s="22"/>
      <c r="G136" s="22"/>
      <c r="H136" s="24"/>
      <c r="I136" s="24"/>
      <c r="J136" s="24"/>
      <c r="K136" s="24"/>
      <c r="L136" s="24"/>
      <c r="M136" s="24"/>
      <c r="N136" s="22"/>
      <c r="O136" s="52">
        <v>18.010000000000002</v>
      </c>
      <c r="P136" s="47"/>
      <c r="Q136" s="21"/>
      <c r="R136" s="21"/>
      <c r="S136" s="21"/>
      <c r="T136" s="21"/>
    </row>
    <row r="137" spans="1:22" ht="16.5" x14ac:dyDescent="0.25">
      <c r="A137" s="2">
        <v>119</v>
      </c>
      <c r="B137" s="10" t="s">
        <v>199</v>
      </c>
      <c r="C137" s="19">
        <f t="shared" si="16"/>
        <v>0.15</v>
      </c>
      <c r="D137" s="22"/>
      <c r="E137" s="22"/>
      <c r="F137" s="22"/>
      <c r="G137" s="22"/>
      <c r="H137" s="24"/>
      <c r="I137" s="24"/>
      <c r="J137" s="24"/>
      <c r="K137" s="24"/>
      <c r="L137" s="24"/>
      <c r="M137" s="24"/>
      <c r="N137" s="22"/>
      <c r="O137" s="46">
        <v>0.15</v>
      </c>
      <c r="P137" s="47"/>
      <c r="Q137" s="21"/>
      <c r="R137" s="21"/>
      <c r="S137" s="21"/>
      <c r="T137" s="21"/>
    </row>
    <row r="138" spans="1:22" ht="24.75" x14ac:dyDescent="0.25">
      <c r="A138" s="2">
        <v>120</v>
      </c>
      <c r="B138" s="10" t="s">
        <v>200</v>
      </c>
      <c r="C138" s="19">
        <f t="shared" si="16"/>
        <v>0.57199999999999995</v>
      </c>
      <c r="D138" s="22"/>
      <c r="E138" s="22"/>
      <c r="F138" s="22"/>
      <c r="G138" s="22"/>
      <c r="H138" s="24"/>
      <c r="I138" s="24"/>
      <c r="J138" s="24"/>
      <c r="K138" s="24"/>
      <c r="L138" s="24"/>
      <c r="M138" s="24"/>
      <c r="N138" s="22"/>
      <c r="O138" s="46">
        <v>0.57199999999999995</v>
      </c>
      <c r="P138" s="47"/>
      <c r="Q138" s="21"/>
      <c r="R138" s="21"/>
      <c r="S138" s="21"/>
      <c r="T138" s="21"/>
    </row>
    <row r="139" spans="1:22" ht="16.5" x14ac:dyDescent="0.25">
      <c r="A139" s="2">
        <v>121</v>
      </c>
      <c r="B139" s="10" t="s">
        <v>201</v>
      </c>
      <c r="C139" s="19">
        <f t="shared" si="16"/>
        <v>0.315</v>
      </c>
      <c r="D139" s="22"/>
      <c r="E139" s="22"/>
      <c r="F139" s="22"/>
      <c r="G139" s="22"/>
      <c r="H139" s="24"/>
      <c r="I139" s="24"/>
      <c r="J139" s="24"/>
      <c r="K139" s="24"/>
      <c r="L139" s="24"/>
      <c r="M139" s="24"/>
      <c r="N139" s="22"/>
      <c r="O139" s="46">
        <v>0.315</v>
      </c>
      <c r="P139" s="47"/>
      <c r="Q139" s="21"/>
      <c r="R139" s="21"/>
      <c r="S139" s="21"/>
      <c r="T139" s="21"/>
    </row>
    <row r="140" spans="1:22" x14ac:dyDescent="0.25">
      <c r="A140" s="2">
        <v>122</v>
      </c>
      <c r="B140" s="10" t="s">
        <v>202</v>
      </c>
      <c r="C140" s="19">
        <f t="shared" si="16"/>
        <v>0.42</v>
      </c>
      <c r="D140" s="22"/>
      <c r="E140" s="22"/>
      <c r="F140" s="22"/>
      <c r="G140" s="22"/>
      <c r="H140" s="24"/>
      <c r="I140" s="24"/>
      <c r="J140" s="24"/>
      <c r="K140" s="24"/>
      <c r="L140" s="24"/>
      <c r="M140" s="24"/>
      <c r="N140" s="22"/>
      <c r="O140" s="46">
        <v>0.42</v>
      </c>
      <c r="P140" s="47"/>
      <c r="Q140" s="21"/>
      <c r="R140" s="21"/>
      <c r="S140" s="21"/>
      <c r="T140" s="21"/>
    </row>
    <row r="141" spans="1:22" ht="24.75" x14ac:dyDescent="0.25">
      <c r="A141" s="2">
        <v>123</v>
      </c>
      <c r="B141" s="10" t="s">
        <v>203</v>
      </c>
      <c r="C141" s="19">
        <f t="shared" si="16"/>
        <v>0.68700000000000006</v>
      </c>
      <c r="D141" s="22"/>
      <c r="E141" s="22"/>
      <c r="F141" s="22"/>
      <c r="G141" s="22"/>
      <c r="H141" s="24"/>
      <c r="I141" s="24"/>
      <c r="J141" s="24"/>
      <c r="K141" s="24"/>
      <c r="L141" s="24"/>
      <c r="M141" s="24"/>
      <c r="N141" s="22"/>
      <c r="O141" s="46">
        <v>0.68700000000000006</v>
      </c>
      <c r="P141" s="47"/>
      <c r="Q141" s="21"/>
      <c r="R141" s="21"/>
      <c r="S141" s="21"/>
      <c r="T141" s="21"/>
    </row>
    <row r="142" spans="1:22" x14ac:dyDescent="0.25">
      <c r="A142" s="2">
        <v>124</v>
      </c>
      <c r="B142" s="10" t="s">
        <v>204</v>
      </c>
      <c r="C142" s="19">
        <f t="shared" si="16"/>
        <v>0.42</v>
      </c>
      <c r="D142" s="22"/>
      <c r="E142" s="22"/>
      <c r="F142" s="22"/>
      <c r="G142" s="22"/>
      <c r="H142" s="24"/>
      <c r="I142" s="24"/>
      <c r="J142" s="24"/>
      <c r="K142" s="24"/>
      <c r="L142" s="24"/>
      <c r="M142" s="24"/>
      <c r="N142" s="22"/>
      <c r="O142" s="46">
        <v>0.42</v>
      </c>
      <c r="P142" s="47"/>
      <c r="Q142" s="21"/>
      <c r="R142" s="21"/>
      <c r="S142" s="21"/>
      <c r="T142" s="21"/>
    </row>
    <row r="143" spans="1:22" ht="16.5" x14ac:dyDescent="0.25">
      <c r="A143" s="2">
        <v>125</v>
      </c>
      <c r="B143" s="3" t="s">
        <v>266</v>
      </c>
      <c r="C143" s="19">
        <f t="shared" si="16"/>
        <v>29.03</v>
      </c>
      <c r="D143" s="22"/>
      <c r="E143" s="22"/>
      <c r="F143" s="22"/>
      <c r="G143" s="22"/>
      <c r="H143" s="24"/>
      <c r="I143" s="24"/>
      <c r="J143" s="24"/>
      <c r="K143" s="24"/>
      <c r="L143" s="24"/>
      <c r="M143" s="24"/>
      <c r="N143" s="22"/>
      <c r="O143" s="46"/>
      <c r="P143" s="48">
        <v>29.03</v>
      </c>
      <c r="Q143" s="21"/>
      <c r="R143" s="21"/>
      <c r="S143" s="21"/>
      <c r="T143" s="21"/>
      <c r="U143" s="4" t="s">
        <v>236</v>
      </c>
    </row>
    <row r="144" spans="1:22" ht="16.5" x14ac:dyDescent="0.25">
      <c r="A144" s="2">
        <v>126</v>
      </c>
      <c r="B144" s="10" t="s">
        <v>205</v>
      </c>
      <c r="C144" s="19">
        <f t="shared" si="16"/>
        <v>13.32</v>
      </c>
      <c r="D144" s="22"/>
      <c r="E144" s="22"/>
      <c r="F144" s="22"/>
      <c r="G144" s="22"/>
      <c r="H144" s="24"/>
      <c r="I144" s="24"/>
      <c r="J144" s="24"/>
      <c r="K144" s="24"/>
      <c r="L144" s="24"/>
      <c r="M144" s="24"/>
      <c r="N144" s="22"/>
      <c r="O144" s="46"/>
      <c r="P144" s="47">
        <v>13.32</v>
      </c>
      <c r="Q144" s="21"/>
      <c r="R144" s="21"/>
      <c r="S144" s="21"/>
      <c r="T144" s="21"/>
    </row>
    <row r="145" spans="1:20" ht="16.5" x14ac:dyDescent="0.25">
      <c r="A145" s="2">
        <v>127</v>
      </c>
      <c r="B145" s="3" t="s">
        <v>68</v>
      </c>
      <c r="C145" s="19">
        <f t="shared" si="16"/>
        <v>37.4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46"/>
      <c r="P145" s="47"/>
      <c r="Q145" s="21">
        <v>37.4</v>
      </c>
      <c r="R145" s="21"/>
      <c r="S145" s="21"/>
      <c r="T145" s="21"/>
    </row>
    <row r="146" spans="1:20" ht="16.5" x14ac:dyDescent="0.25">
      <c r="A146" s="2">
        <v>128</v>
      </c>
      <c r="B146" s="3" t="s">
        <v>189</v>
      </c>
      <c r="C146" s="19">
        <f t="shared" si="16"/>
        <v>2.2000000000000002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46"/>
      <c r="P146" s="47"/>
      <c r="Q146" s="21"/>
      <c r="R146" s="21"/>
      <c r="S146" s="21">
        <v>2.2000000000000002</v>
      </c>
      <c r="T146" s="21"/>
    </row>
    <row r="147" spans="1:20" x14ac:dyDescent="0.25">
      <c r="A147" s="2">
        <v>129</v>
      </c>
      <c r="B147" s="3" t="s">
        <v>187</v>
      </c>
      <c r="C147" s="19">
        <f t="shared" si="16"/>
        <v>8</v>
      </c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46"/>
      <c r="P147" s="47"/>
      <c r="Q147" s="21"/>
      <c r="R147" s="21">
        <v>8</v>
      </c>
      <c r="S147" s="21"/>
      <c r="T147" s="21"/>
    </row>
    <row r="148" spans="1:20" x14ac:dyDescent="0.25">
      <c r="A148" s="15"/>
      <c r="B148" s="16" t="s">
        <v>70</v>
      </c>
      <c r="C148" s="19">
        <f t="shared" ref="C148:T148" si="22">C115+C110+C105+C100+C94+C83+C74+C55+C45+C22+C8</f>
        <v>717.95299999999997</v>
      </c>
      <c r="D148" s="19">
        <f t="shared" si="22"/>
        <v>4.431</v>
      </c>
      <c r="E148" s="19">
        <f t="shared" si="22"/>
        <v>9.2569999999999997</v>
      </c>
      <c r="F148" s="19">
        <f t="shared" si="22"/>
        <v>6.24</v>
      </c>
      <c r="G148" s="19">
        <f t="shared" si="22"/>
        <v>2.54</v>
      </c>
      <c r="H148" s="19">
        <f t="shared" si="22"/>
        <v>59.218999999999994</v>
      </c>
      <c r="I148" s="19">
        <f t="shared" si="22"/>
        <v>14.581</v>
      </c>
      <c r="J148" s="19">
        <f t="shared" si="22"/>
        <v>20.779999999999998</v>
      </c>
      <c r="K148" s="19">
        <f t="shared" si="22"/>
        <v>22.100999999999999</v>
      </c>
      <c r="L148" s="19">
        <f t="shared" si="22"/>
        <v>15.9</v>
      </c>
      <c r="M148" s="19">
        <f t="shared" si="22"/>
        <v>26.809000000000005</v>
      </c>
      <c r="N148" s="19">
        <f t="shared" si="22"/>
        <v>36.03</v>
      </c>
      <c r="O148" s="44">
        <f t="shared" si="22"/>
        <v>70.266000000000005</v>
      </c>
      <c r="P148" s="45">
        <f t="shared" si="22"/>
        <v>224.12100000000001</v>
      </c>
      <c r="Q148" s="21">
        <f t="shared" si="22"/>
        <v>172.01999999999998</v>
      </c>
      <c r="R148" s="21">
        <f t="shared" si="22"/>
        <v>20.457999999999998</v>
      </c>
      <c r="S148" s="21">
        <f t="shared" si="22"/>
        <v>4.2</v>
      </c>
      <c r="T148" s="21">
        <f t="shared" si="22"/>
        <v>9</v>
      </c>
    </row>
    <row r="149" spans="1:20" ht="18" customHeight="1" x14ac:dyDescent="0.25">
      <c r="A149" s="2" t="s">
        <v>168</v>
      </c>
      <c r="B149" s="2" t="s">
        <v>0</v>
      </c>
      <c r="C149" s="22"/>
      <c r="D149" s="22" t="s">
        <v>216</v>
      </c>
      <c r="E149" s="22" t="s">
        <v>217</v>
      </c>
      <c r="F149" s="22" t="s">
        <v>218</v>
      </c>
      <c r="G149" s="22" t="s">
        <v>219</v>
      </c>
      <c r="H149" s="22" t="s">
        <v>220</v>
      </c>
      <c r="I149" s="22" t="s">
        <v>221</v>
      </c>
      <c r="J149" s="22" t="s">
        <v>222</v>
      </c>
      <c r="K149" s="22" t="s">
        <v>223</v>
      </c>
      <c r="L149" s="22" t="s">
        <v>224</v>
      </c>
      <c r="M149" s="22" t="s">
        <v>225</v>
      </c>
      <c r="N149" s="22" t="s">
        <v>226</v>
      </c>
      <c r="O149" s="46" t="s">
        <v>227</v>
      </c>
      <c r="P149" s="47" t="s">
        <v>228</v>
      </c>
      <c r="Q149" s="22" t="s">
        <v>229</v>
      </c>
      <c r="R149" s="22" t="s">
        <v>11</v>
      </c>
      <c r="S149" s="22" t="s">
        <v>12</v>
      </c>
      <c r="T149" s="22" t="s">
        <v>13</v>
      </c>
    </row>
    <row r="150" spans="1:20" x14ac:dyDescent="0.25">
      <c r="A150" s="31" t="s">
        <v>71</v>
      </c>
      <c r="B150" s="32" t="s">
        <v>130</v>
      </c>
      <c r="C150" s="33">
        <f>SUM(D150:T150)</f>
        <v>79.929801999999995</v>
      </c>
      <c r="D150" s="33">
        <f>SUM(D151:D167)</f>
        <v>0.4</v>
      </c>
      <c r="E150" s="33">
        <f t="shared" ref="E150:T150" si="23">SUM(E151:E167)</f>
        <v>0</v>
      </c>
      <c r="F150" s="33">
        <f t="shared" si="23"/>
        <v>0</v>
      </c>
      <c r="G150" s="33">
        <f t="shared" si="23"/>
        <v>0</v>
      </c>
      <c r="H150" s="33">
        <f t="shared" si="23"/>
        <v>1.2498019999999999</v>
      </c>
      <c r="I150" s="33">
        <f t="shared" si="23"/>
        <v>0</v>
      </c>
      <c r="J150" s="33">
        <f t="shared" si="23"/>
        <v>0</v>
      </c>
      <c r="K150" s="33">
        <f t="shared" si="23"/>
        <v>31.000999999999998</v>
      </c>
      <c r="L150" s="33">
        <f t="shared" si="23"/>
        <v>0</v>
      </c>
      <c r="M150" s="33">
        <f t="shared" si="23"/>
        <v>0</v>
      </c>
      <c r="N150" s="33">
        <f t="shared" si="23"/>
        <v>0</v>
      </c>
      <c r="O150" s="44">
        <f t="shared" si="23"/>
        <v>0</v>
      </c>
      <c r="P150" s="45">
        <f t="shared" si="23"/>
        <v>0</v>
      </c>
      <c r="Q150" s="34">
        <f t="shared" si="23"/>
        <v>25</v>
      </c>
      <c r="R150" s="34">
        <f t="shared" si="23"/>
        <v>0</v>
      </c>
      <c r="S150" s="34">
        <f t="shared" si="23"/>
        <v>0</v>
      </c>
      <c r="T150" s="34">
        <f t="shared" si="23"/>
        <v>22.279</v>
      </c>
    </row>
    <row r="151" spans="1:20" ht="16.5" x14ac:dyDescent="0.25">
      <c r="A151" s="2">
        <v>1</v>
      </c>
      <c r="B151" s="3" t="s">
        <v>133</v>
      </c>
      <c r="C151" s="19">
        <f t="shared" ref="C151:C199" si="24">SUM(H151:T151)</f>
        <v>0</v>
      </c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46"/>
      <c r="P151" s="50"/>
      <c r="Q151" s="27"/>
      <c r="R151" s="27"/>
      <c r="S151" s="27"/>
      <c r="T151" s="27"/>
    </row>
    <row r="152" spans="1:20" x14ac:dyDescent="0.25">
      <c r="A152" s="2">
        <v>2</v>
      </c>
      <c r="B152" s="3" t="s">
        <v>132</v>
      </c>
      <c r="C152" s="19">
        <f t="shared" si="24"/>
        <v>0</v>
      </c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46"/>
      <c r="P152" s="50"/>
      <c r="Q152" s="27"/>
      <c r="R152" s="27"/>
      <c r="S152" s="27"/>
      <c r="T152" s="27"/>
    </row>
    <row r="153" spans="1:20" x14ac:dyDescent="0.25">
      <c r="A153" s="2">
        <v>3</v>
      </c>
      <c r="B153" s="3" t="s">
        <v>72</v>
      </c>
      <c r="C153" s="19">
        <f t="shared" si="24"/>
        <v>0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46"/>
      <c r="P153" s="50"/>
      <c r="Q153" s="27"/>
      <c r="R153" s="27"/>
      <c r="S153" s="27"/>
      <c r="T153" s="27"/>
    </row>
    <row r="154" spans="1:20" ht="16.5" x14ac:dyDescent="0.25">
      <c r="A154" s="2">
        <v>4</v>
      </c>
      <c r="B154" s="3" t="s">
        <v>73</v>
      </c>
      <c r="C154" s="19">
        <f t="shared" si="24"/>
        <v>0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46"/>
      <c r="P154" s="50"/>
      <c r="Q154" s="27"/>
      <c r="R154" s="27"/>
      <c r="S154" s="27"/>
      <c r="T154" s="27"/>
    </row>
    <row r="155" spans="1:20" ht="16.5" x14ac:dyDescent="0.25">
      <c r="A155" s="2">
        <v>5</v>
      </c>
      <c r="B155" s="3" t="s">
        <v>74</v>
      </c>
      <c r="C155" s="19">
        <f t="shared" si="24"/>
        <v>0</v>
      </c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46"/>
      <c r="P155" s="50"/>
      <c r="Q155" s="27"/>
      <c r="R155" s="27"/>
      <c r="S155" s="27"/>
      <c r="T155" s="27"/>
    </row>
    <row r="156" spans="1:20" ht="16.5" x14ac:dyDescent="0.25">
      <c r="A156" s="2">
        <v>6</v>
      </c>
      <c r="B156" s="3" t="s">
        <v>75</v>
      </c>
      <c r="C156" s="19">
        <f t="shared" si="24"/>
        <v>0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46"/>
      <c r="P156" s="50"/>
      <c r="Q156" s="27"/>
      <c r="R156" s="27"/>
      <c r="S156" s="27"/>
      <c r="T156" s="27"/>
    </row>
    <row r="157" spans="1:20" ht="16.5" x14ac:dyDescent="0.25">
      <c r="A157" s="2">
        <v>7</v>
      </c>
      <c r="B157" s="3" t="s">
        <v>131</v>
      </c>
      <c r="C157" s="19">
        <f t="shared" si="24"/>
        <v>0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46"/>
      <c r="P157" s="50"/>
      <c r="Q157" s="27"/>
      <c r="R157" s="27"/>
      <c r="S157" s="27"/>
      <c r="T157" s="27"/>
    </row>
    <row r="158" spans="1:20" ht="16.5" x14ac:dyDescent="0.25">
      <c r="A158" s="2">
        <v>8</v>
      </c>
      <c r="B158" s="3" t="s">
        <v>76</v>
      </c>
      <c r="C158" s="19">
        <f>D158</f>
        <v>0.4</v>
      </c>
      <c r="D158" s="22">
        <v>0.4</v>
      </c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46"/>
      <c r="P158" s="50"/>
      <c r="Q158" s="27"/>
      <c r="R158" s="27"/>
      <c r="S158" s="27"/>
      <c r="T158" s="27"/>
    </row>
    <row r="159" spans="1:20" ht="24.75" x14ac:dyDescent="0.25">
      <c r="A159" s="2">
        <v>9</v>
      </c>
      <c r="B159" s="3" t="s">
        <v>169</v>
      </c>
      <c r="C159" s="19">
        <f t="shared" si="24"/>
        <v>1.2498019999999999</v>
      </c>
      <c r="D159" s="22"/>
      <c r="E159" s="22"/>
      <c r="F159" s="22"/>
      <c r="G159" s="22"/>
      <c r="H159" s="22">
        <f>0.734+0.515802</f>
        <v>1.2498019999999999</v>
      </c>
      <c r="I159" s="22"/>
      <c r="J159" s="22"/>
      <c r="K159" s="22"/>
      <c r="L159" s="22"/>
      <c r="M159" s="22"/>
      <c r="N159" s="22"/>
      <c r="O159" s="46"/>
      <c r="P159" s="50"/>
      <c r="Q159" s="27"/>
      <c r="R159" s="27"/>
      <c r="S159" s="27"/>
      <c r="T159" s="27"/>
    </row>
    <row r="160" spans="1:20" ht="16.5" x14ac:dyDescent="0.25">
      <c r="A160" s="2">
        <v>10</v>
      </c>
      <c r="B160" s="3" t="s">
        <v>167</v>
      </c>
      <c r="C160" s="19">
        <f t="shared" si="24"/>
        <v>29.7</v>
      </c>
      <c r="D160" s="22"/>
      <c r="E160" s="22"/>
      <c r="F160" s="22"/>
      <c r="G160" s="22"/>
      <c r="H160" s="22"/>
      <c r="I160" s="22"/>
      <c r="J160" s="22"/>
      <c r="K160" s="22">
        <f>19.7+5+5</f>
        <v>29.7</v>
      </c>
      <c r="L160" s="22"/>
      <c r="M160" s="22"/>
      <c r="N160" s="22"/>
      <c r="O160" s="46"/>
      <c r="P160" s="50"/>
      <c r="Q160" s="27"/>
      <c r="R160" s="27"/>
      <c r="S160" s="27"/>
      <c r="T160" s="27"/>
    </row>
    <row r="161" spans="1:21" ht="16.5" x14ac:dyDescent="0.25">
      <c r="A161" s="2">
        <v>11</v>
      </c>
      <c r="B161" s="3" t="s">
        <v>170</v>
      </c>
      <c r="C161" s="19">
        <f t="shared" si="24"/>
        <v>0.44700000000000001</v>
      </c>
      <c r="D161" s="22"/>
      <c r="E161" s="22"/>
      <c r="F161" s="22"/>
      <c r="G161" s="22"/>
      <c r="H161" s="22"/>
      <c r="I161" s="22"/>
      <c r="J161" s="22"/>
      <c r="K161" s="22">
        <v>0.44700000000000001</v>
      </c>
      <c r="L161" s="22"/>
      <c r="M161" s="22"/>
      <c r="N161" s="22"/>
      <c r="O161" s="46"/>
      <c r="P161" s="50"/>
      <c r="Q161" s="27"/>
      <c r="R161" s="27"/>
      <c r="S161" s="27"/>
      <c r="T161" s="27"/>
    </row>
    <row r="162" spans="1:21" ht="16.5" x14ac:dyDescent="0.25">
      <c r="A162" s="2">
        <v>12</v>
      </c>
      <c r="B162" s="3" t="s">
        <v>171</v>
      </c>
      <c r="C162" s="19">
        <f t="shared" si="24"/>
        <v>0.27100000000000002</v>
      </c>
      <c r="D162" s="22"/>
      <c r="E162" s="22"/>
      <c r="F162" s="22"/>
      <c r="G162" s="22"/>
      <c r="H162" s="22"/>
      <c r="I162" s="22"/>
      <c r="J162" s="22"/>
      <c r="K162" s="22">
        <v>0.27100000000000002</v>
      </c>
      <c r="L162" s="22"/>
      <c r="M162" s="22"/>
      <c r="N162" s="22"/>
      <c r="O162" s="46"/>
      <c r="P162" s="50"/>
      <c r="Q162" s="27"/>
      <c r="R162" s="27"/>
      <c r="S162" s="27"/>
      <c r="T162" s="27"/>
    </row>
    <row r="163" spans="1:21" ht="16.5" x14ac:dyDescent="0.25">
      <c r="A163" s="2">
        <v>13</v>
      </c>
      <c r="B163" s="3" t="s">
        <v>172</v>
      </c>
      <c r="C163" s="19">
        <f t="shared" si="24"/>
        <v>0.21199999999999999</v>
      </c>
      <c r="D163" s="22"/>
      <c r="E163" s="22"/>
      <c r="F163" s="22"/>
      <c r="G163" s="22"/>
      <c r="H163" s="22"/>
      <c r="I163" s="22"/>
      <c r="J163" s="22"/>
      <c r="K163" s="22">
        <v>0.21199999999999999</v>
      </c>
      <c r="L163" s="22"/>
      <c r="M163" s="22"/>
      <c r="N163" s="22"/>
      <c r="O163" s="46"/>
      <c r="P163" s="50"/>
      <c r="Q163" s="27"/>
      <c r="R163" s="27"/>
      <c r="S163" s="27"/>
      <c r="T163" s="27"/>
    </row>
    <row r="164" spans="1:21" ht="16.5" x14ac:dyDescent="0.25">
      <c r="A164" s="2">
        <v>14</v>
      </c>
      <c r="B164" s="3" t="s">
        <v>173</v>
      </c>
      <c r="C164" s="19">
        <f t="shared" si="24"/>
        <v>0.17100000000000001</v>
      </c>
      <c r="D164" s="22"/>
      <c r="E164" s="22"/>
      <c r="F164" s="22"/>
      <c r="G164" s="22"/>
      <c r="H164" s="22"/>
      <c r="I164" s="22"/>
      <c r="J164" s="22"/>
      <c r="K164" s="22">
        <v>0.17100000000000001</v>
      </c>
      <c r="L164" s="22"/>
      <c r="M164" s="22"/>
      <c r="N164" s="22"/>
      <c r="O164" s="46"/>
      <c r="P164" s="50"/>
      <c r="Q164" s="27"/>
      <c r="R164" s="27"/>
      <c r="S164" s="27"/>
      <c r="T164" s="27"/>
    </row>
    <row r="165" spans="1:21" x14ac:dyDescent="0.25">
      <c r="A165" s="2">
        <v>15</v>
      </c>
      <c r="B165" s="3" t="s">
        <v>174</v>
      </c>
      <c r="C165" s="19">
        <f t="shared" si="24"/>
        <v>0.2</v>
      </c>
      <c r="D165" s="22"/>
      <c r="E165" s="22"/>
      <c r="F165" s="22"/>
      <c r="G165" s="22"/>
      <c r="H165" s="22"/>
      <c r="I165" s="22"/>
      <c r="J165" s="22"/>
      <c r="K165" s="22">
        <v>0.2</v>
      </c>
      <c r="L165" s="22"/>
      <c r="M165" s="22"/>
      <c r="N165" s="22"/>
      <c r="O165" s="46"/>
      <c r="P165" s="47"/>
      <c r="Q165" s="27"/>
      <c r="R165" s="27"/>
      <c r="S165" s="27"/>
      <c r="T165" s="27"/>
    </row>
    <row r="166" spans="1:21" ht="16.5" x14ac:dyDescent="0.25">
      <c r="A166" s="2">
        <v>16</v>
      </c>
      <c r="B166" s="3" t="s">
        <v>175</v>
      </c>
      <c r="C166" s="39">
        <f t="shared" si="24"/>
        <v>25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46"/>
      <c r="P166" s="47"/>
      <c r="Q166" s="48">
        <v>25</v>
      </c>
      <c r="R166" s="27"/>
      <c r="S166" s="27"/>
      <c r="T166" s="27"/>
      <c r="U166" s="4" t="s">
        <v>236</v>
      </c>
    </row>
    <row r="167" spans="1:21" ht="33" x14ac:dyDescent="0.25">
      <c r="A167" s="2">
        <v>17</v>
      </c>
      <c r="B167" s="40" t="s">
        <v>244</v>
      </c>
      <c r="C167" s="39">
        <f>T167</f>
        <v>22.279</v>
      </c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46"/>
      <c r="P167" s="50"/>
      <c r="Q167" s="21"/>
      <c r="R167" s="27"/>
      <c r="S167" s="28"/>
      <c r="T167" s="41">
        <v>22.279</v>
      </c>
      <c r="U167" s="4" t="s">
        <v>241</v>
      </c>
    </row>
    <row r="168" spans="1:21" x14ac:dyDescent="0.25">
      <c r="A168" s="31" t="s">
        <v>77</v>
      </c>
      <c r="B168" s="32" t="s">
        <v>136</v>
      </c>
      <c r="C168" s="33">
        <f>SUM(D168:T168)</f>
        <v>3355.9429799999998</v>
      </c>
      <c r="D168" s="33">
        <f>SUM(D169:D201)</f>
        <v>0.24</v>
      </c>
      <c r="E168" s="33">
        <f t="shared" ref="E168:T168" si="25">SUM(E169:E201)</f>
        <v>7.38</v>
      </c>
      <c r="F168" s="33">
        <f t="shared" si="25"/>
        <v>0.34300000000000003</v>
      </c>
      <c r="G168" s="33">
        <f t="shared" si="25"/>
        <v>0</v>
      </c>
      <c r="H168" s="33">
        <f t="shared" si="25"/>
        <v>27.192999999999998</v>
      </c>
      <c r="I168" s="33">
        <f t="shared" si="25"/>
        <v>1.3599999999999999</v>
      </c>
      <c r="J168" s="33">
        <f t="shared" si="25"/>
        <v>0.86997999999999998</v>
      </c>
      <c r="K168" s="33">
        <f t="shared" si="25"/>
        <v>2.1550000000000002</v>
      </c>
      <c r="L168" s="33">
        <f t="shared" si="25"/>
        <v>0</v>
      </c>
      <c r="M168" s="33">
        <f t="shared" si="25"/>
        <v>0</v>
      </c>
      <c r="N168" s="33">
        <f t="shared" si="25"/>
        <v>0</v>
      </c>
      <c r="O168" s="44">
        <f t="shared" si="25"/>
        <v>68.2</v>
      </c>
      <c r="P168" s="45">
        <f>SUM(P169:P201)</f>
        <v>917.83199999999999</v>
      </c>
      <c r="Q168" s="34">
        <f t="shared" si="25"/>
        <v>1495.51</v>
      </c>
      <c r="R168" s="34">
        <f t="shared" si="25"/>
        <v>637.20000000000005</v>
      </c>
      <c r="S168" s="34">
        <f t="shared" si="25"/>
        <v>160.25</v>
      </c>
      <c r="T168" s="34">
        <f t="shared" si="25"/>
        <v>37.409999999999997</v>
      </c>
    </row>
    <row r="169" spans="1:21" ht="16.5" x14ac:dyDescent="0.25">
      <c r="A169" s="2">
        <v>1</v>
      </c>
      <c r="B169" s="3" t="s">
        <v>78</v>
      </c>
      <c r="C169" s="19">
        <f t="shared" si="24"/>
        <v>0</v>
      </c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46"/>
      <c r="P169" s="50"/>
      <c r="Q169" s="27"/>
      <c r="R169" s="27"/>
      <c r="S169" s="27"/>
      <c r="T169" s="27"/>
    </row>
    <row r="170" spans="1:21" ht="16.5" x14ac:dyDescent="0.25">
      <c r="A170" s="2">
        <v>2</v>
      </c>
      <c r="B170" s="3" t="s">
        <v>79</v>
      </c>
      <c r="C170" s="19">
        <f t="shared" si="24"/>
        <v>0</v>
      </c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46"/>
      <c r="P170" s="50"/>
      <c r="Q170" s="27"/>
      <c r="R170" s="27"/>
      <c r="S170" s="27"/>
      <c r="T170" s="27"/>
    </row>
    <row r="171" spans="1:21" ht="16.5" x14ac:dyDescent="0.25">
      <c r="A171" s="2">
        <v>3</v>
      </c>
      <c r="B171" s="3" t="s">
        <v>80</v>
      </c>
      <c r="C171" s="19">
        <f t="shared" si="24"/>
        <v>0</v>
      </c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46"/>
      <c r="P171" s="50"/>
      <c r="Q171" s="27"/>
      <c r="R171" s="27"/>
      <c r="S171" s="27"/>
      <c r="T171" s="27"/>
    </row>
    <row r="172" spans="1:21" x14ac:dyDescent="0.25">
      <c r="A172" s="2">
        <v>4</v>
      </c>
      <c r="B172" s="3" t="s">
        <v>81</v>
      </c>
      <c r="C172" s="19">
        <f t="shared" si="24"/>
        <v>0</v>
      </c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46"/>
      <c r="P172" s="50"/>
      <c r="Q172" s="27"/>
      <c r="R172" s="27"/>
      <c r="S172" s="27"/>
      <c r="T172" s="27"/>
    </row>
    <row r="173" spans="1:21" ht="33" customHeight="1" x14ac:dyDescent="0.25">
      <c r="A173" s="2">
        <v>5</v>
      </c>
      <c r="B173" s="3" t="s">
        <v>82</v>
      </c>
      <c r="C173" s="19">
        <f t="shared" si="24"/>
        <v>0</v>
      </c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46"/>
      <c r="P173" s="50"/>
      <c r="Q173" s="27"/>
      <c r="R173" s="27"/>
      <c r="S173" s="27"/>
      <c r="T173" s="27"/>
    </row>
    <row r="174" spans="1:21" ht="16.5" x14ac:dyDescent="0.25">
      <c r="A174" s="2">
        <v>6</v>
      </c>
      <c r="B174" s="3" t="s">
        <v>83</v>
      </c>
      <c r="C174" s="19">
        <f t="shared" si="24"/>
        <v>0</v>
      </c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46"/>
      <c r="P174" s="50"/>
      <c r="Q174" s="27"/>
      <c r="R174" s="27"/>
      <c r="S174" s="27"/>
      <c r="T174" s="27"/>
    </row>
    <row r="175" spans="1:21" x14ac:dyDescent="0.25">
      <c r="A175" s="2">
        <v>7</v>
      </c>
      <c r="B175" s="3" t="s">
        <v>84</v>
      </c>
      <c r="C175" s="19">
        <f t="shared" si="24"/>
        <v>0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46"/>
      <c r="P175" s="50"/>
      <c r="Q175" s="27"/>
      <c r="R175" s="27"/>
      <c r="S175" s="27"/>
      <c r="T175" s="27"/>
    </row>
    <row r="176" spans="1:21" x14ac:dyDescent="0.25">
      <c r="A176" s="2">
        <v>8</v>
      </c>
      <c r="B176" s="3" t="s">
        <v>85</v>
      </c>
      <c r="C176" s="19">
        <v>0.24</v>
      </c>
      <c r="D176" s="22">
        <v>0.24</v>
      </c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46"/>
      <c r="P176" s="50"/>
      <c r="Q176" s="27"/>
      <c r="R176" s="27"/>
      <c r="S176" s="27"/>
      <c r="T176" s="27"/>
    </row>
    <row r="177" spans="1:21" ht="16.5" x14ac:dyDescent="0.25">
      <c r="A177" s="2">
        <v>9</v>
      </c>
      <c r="B177" s="3" t="s">
        <v>86</v>
      </c>
      <c r="C177" s="19">
        <f t="shared" si="24"/>
        <v>0</v>
      </c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46"/>
      <c r="P177" s="50"/>
      <c r="Q177" s="27"/>
      <c r="R177" s="27"/>
      <c r="S177" s="27"/>
      <c r="T177" s="27"/>
    </row>
    <row r="178" spans="1:21" ht="16.5" x14ac:dyDescent="0.25">
      <c r="A178" s="2">
        <v>10</v>
      </c>
      <c r="B178" s="3" t="s">
        <v>87</v>
      </c>
      <c r="C178" s="19">
        <f t="shared" si="24"/>
        <v>0</v>
      </c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46"/>
      <c r="P178" s="50"/>
      <c r="Q178" s="27"/>
      <c r="R178" s="27"/>
      <c r="S178" s="27"/>
      <c r="T178" s="27"/>
    </row>
    <row r="179" spans="1:21" x14ac:dyDescent="0.25">
      <c r="A179" s="2">
        <v>11</v>
      </c>
      <c r="B179" s="3" t="s">
        <v>88</v>
      </c>
      <c r="C179" s="19">
        <f>F179</f>
        <v>0.34300000000000003</v>
      </c>
      <c r="D179" s="22"/>
      <c r="E179" s="22"/>
      <c r="F179" s="22">
        <v>0.34300000000000003</v>
      </c>
      <c r="G179" s="22"/>
      <c r="H179" s="22"/>
      <c r="I179" s="22"/>
      <c r="J179" s="22"/>
      <c r="K179" s="22"/>
      <c r="L179" s="22"/>
      <c r="M179" s="22"/>
      <c r="N179" s="22"/>
      <c r="O179" s="46"/>
      <c r="P179" s="50"/>
      <c r="Q179" s="27"/>
      <c r="R179" s="27"/>
      <c r="S179" s="27"/>
      <c r="T179" s="27"/>
    </row>
    <row r="180" spans="1:21" x14ac:dyDescent="0.25">
      <c r="A180" s="2">
        <v>12</v>
      </c>
      <c r="B180" s="3" t="s">
        <v>135</v>
      </c>
      <c r="C180" s="19">
        <f t="shared" si="24"/>
        <v>0.29299999999999998</v>
      </c>
      <c r="D180" s="22"/>
      <c r="E180" s="22"/>
      <c r="F180" s="22"/>
      <c r="G180" s="22"/>
      <c r="H180" s="22">
        <v>0.29299999999999998</v>
      </c>
      <c r="I180" s="22"/>
      <c r="J180" s="22"/>
      <c r="K180" s="22"/>
      <c r="L180" s="22"/>
      <c r="M180" s="22"/>
      <c r="N180" s="22"/>
      <c r="O180" s="46"/>
      <c r="P180" s="47"/>
      <c r="Q180" s="27"/>
      <c r="R180" s="27"/>
      <c r="S180" s="27"/>
      <c r="T180" s="27"/>
    </row>
    <row r="181" spans="1:21" x14ac:dyDescent="0.25">
      <c r="A181" s="2">
        <v>13</v>
      </c>
      <c r="B181" s="3" t="s">
        <v>161</v>
      </c>
      <c r="C181" s="19">
        <f t="shared" si="24"/>
        <v>0.4</v>
      </c>
      <c r="D181" s="22"/>
      <c r="E181" s="22"/>
      <c r="F181" s="22"/>
      <c r="G181" s="22"/>
      <c r="H181" s="22"/>
      <c r="I181" s="22">
        <v>0.4</v>
      </c>
      <c r="J181" s="22"/>
      <c r="K181" s="22"/>
      <c r="L181" s="22"/>
      <c r="M181" s="22"/>
      <c r="N181" s="22"/>
      <c r="O181" s="46"/>
      <c r="P181" s="47"/>
      <c r="Q181" s="27"/>
      <c r="R181" s="27"/>
      <c r="S181" s="27"/>
      <c r="T181" s="27"/>
    </row>
    <row r="182" spans="1:21" ht="16.5" x14ac:dyDescent="0.25">
      <c r="A182" s="2">
        <v>14</v>
      </c>
      <c r="B182" s="3" t="s">
        <v>164</v>
      </c>
      <c r="C182" s="19">
        <f t="shared" si="24"/>
        <v>0.21</v>
      </c>
      <c r="D182" s="22"/>
      <c r="E182" s="22"/>
      <c r="F182" s="22"/>
      <c r="G182" s="22"/>
      <c r="H182" s="22"/>
      <c r="I182" s="22">
        <v>0.21</v>
      </c>
      <c r="J182" s="22"/>
      <c r="K182" s="22"/>
      <c r="L182" s="22"/>
      <c r="M182" s="22"/>
      <c r="N182" s="22"/>
      <c r="O182" s="46"/>
      <c r="P182" s="47"/>
      <c r="Q182" s="27"/>
      <c r="R182" s="27"/>
      <c r="S182" s="27"/>
      <c r="T182" s="27"/>
    </row>
    <row r="183" spans="1:21" ht="16.5" x14ac:dyDescent="0.25">
      <c r="A183" s="2">
        <v>15</v>
      </c>
      <c r="B183" s="3" t="s">
        <v>162</v>
      </c>
      <c r="C183" s="19">
        <f t="shared" si="24"/>
        <v>0.75</v>
      </c>
      <c r="D183" s="22"/>
      <c r="E183" s="22"/>
      <c r="F183" s="22"/>
      <c r="G183" s="22"/>
      <c r="H183" s="22"/>
      <c r="I183" s="22">
        <v>0.75</v>
      </c>
      <c r="J183" s="22"/>
      <c r="K183" s="22"/>
      <c r="L183" s="22"/>
      <c r="M183" s="22"/>
      <c r="N183" s="22"/>
      <c r="O183" s="46"/>
      <c r="P183" s="47"/>
      <c r="Q183" s="27"/>
      <c r="R183" s="27"/>
      <c r="S183" s="27"/>
      <c r="T183" s="27"/>
    </row>
    <row r="184" spans="1:21" ht="16.5" x14ac:dyDescent="0.25">
      <c r="A184" s="2">
        <v>16</v>
      </c>
      <c r="B184" s="3" t="s">
        <v>89</v>
      </c>
      <c r="C184" s="19">
        <f>E184</f>
        <v>2.67</v>
      </c>
      <c r="D184" s="22"/>
      <c r="E184" s="22">
        <v>2.67</v>
      </c>
      <c r="F184" s="22"/>
      <c r="G184" s="22"/>
      <c r="H184" s="22"/>
      <c r="I184" s="22"/>
      <c r="J184" s="22"/>
      <c r="K184" s="22"/>
      <c r="L184" s="22"/>
      <c r="M184" s="22"/>
      <c r="N184" s="22"/>
      <c r="O184" s="46"/>
      <c r="P184" s="47"/>
      <c r="Q184" s="27"/>
      <c r="R184" s="27"/>
      <c r="S184" s="27"/>
      <c r="T184" s="27"/>
    </row>
    <row r="185" spans="1:21" x14ac:dyDescent="0.25">
      <c r="A185" s="2">
        <v>17</v>
      </c>
      <c r="B185" s="3" t="s">
        <v>90</v>
      </c>
      <c r="C185" s="19">
        <f>E185</f>
        <v>4.3</v>
      </c>
      <c r="D185" s="22"/>
      <c r="E185" s="22">
        <v>4.3</v>
      </c>
      <c r="F185" s="22"/>
      <c r="G185" s="22"/>
      <c r="H185" s="22"/>
      <c r="I185" s="22"/>
      <c r="J185" s="22"/>
      <c r="K185" s="22"/>
      <c r="L185" s="22"/>
      <c r="M185" s="22"/>
      <c r="N185" s="22"/>
      <c r="O185" s="46"/>
      <c r="P185" s="50"/>
      <c r="Q185" s="27"/>
      <c r="R185" s="27"/>
      <c r="S185" s="27"/>
      <c r="T185" s="27"/>
    </row>
    <row r="186" spans="1:21" ht="16.5" x14ac:dyDescent="0.25">
      <c r="A186" s="2">
        <v>18</v>
      </c>
      <c r="B186" s="3" t="s">
        <v>91</v>
      </c>
      <c r="C186" s="19">
        <f>E186</f>
        <v>0.41</v>
      </c>
      <c r="D186" s="22"/>
      <c r="E186" s="22">
        <v>0.41</v>
      </c>
      <c r="F186" s="22"/>
      <c r="G186" s="22"/>
      <c r="H186" s="22"/>
      <c r="I186" s="22"/>
      <c r="J186" s="22"/>
      <c r="K186" s="22"/>
      <c r="L186" s="22"/>
      <c r="M186" s="22"/>
      <c r="N186" s="22"/>
      <c r="O186" s="46"/>
      <c r="P186" s="50"/>
      <c r="Q186" s="27"/>
      <c r="R186" s="27"/>
      <c r="S186" s="27"/>
      <c r="T186" s="27"/>
    </row>
    <row r="187" spans="1:21" x14ac:dyDescent="0.25">
      <c r="A187" s="2">
        <v>19</v>
      </c>
      <c r="B187" s="3" t="s">
        <v>153</v>
      </c>
      <c r="C187" s="39">
        <v>0.6</v>
      </c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46"/>
      <c r="P187" s="53">
        <v>0.6</v>
      </c>
      <c r="Q187" s="27"/>
      <c r="R187" s="27"/>
      <c r="S187" s="27"/>
      <c r="T187" s="27"/>
      <c r="U187" s="4" t="s">
        <v>236</v>
      </c>
    </row>
    <row r="188" spans="1:21" ht="16.5" x14ac:dyDescent="0.25">
      <c r="A188" s="2">
        <v>20</v>
      </c>
      <c r="B188" s="3" t="s">
        <v>154</v>
      </c>
      <c r="C188" s="39">
        <v>0.04</v>
      </c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46"/>
      <c r="P188" s="53">
        <v>0.04</v>
      </c>
      <c r="Q188" s="27"/>
      <c r="R188" s="27"/>
      <c r="S188" s="27"/>
      <c r="T188" s="27"/>
      <c r="U188" s="4" t="s">
        <v>236</v>
      </c>
    </row>
    <row r="189" spans="1:21" x14ac:dyDescent="0.25">
      <c r="A189" s="2">
        <v>21</v>
      </c>
      <c r="B189" s="3" t="s">
        <v>213</v>
      </c>
      <c r="C189" s="19">
        <f t="shared" si="24"/>
        <v>0.60719199999999995</v>
      </c>
      <c r="D189" s="22"/>
      <c r="E189" s="22"/>
      <c r="F189" s="22"/>
      <c r="G189" s="22"/>
      <c r="H189" s="22"/>
      <c r="I189" s="22"/>
      <c r="J189" s="22">
        <v>0.60719199999999995</v>
      </c>
      <c r="K189" s="22"/>
      <c r="L189" s="22"/>
      <c r="M189" s="22"/>
      <c r="N189" s="22"/>
      <c r="O189" s="46"/>
      <c r="P189" s="50"/>
      <c r="Q189" s="27"/>
      <c r="R189" s="27"/>
      <c r="S189" s="27"/>
      <c r="T189" s="27"/>
    </row>
    <row r="190" spans="1:21" ht="16.5" x14ac:dyDescent="0.25">
      <c r="A190" s="2">
        <v>22</v>
      </c>
      <c r="B190" s="3" t="s">
        <v>176</v>
      </c>
      <c r="C190" s="19">
        <f t="shared" si="24"/>
        <v>0.26278800000000002</v>
      </c>
      <c r="D190" s="22"/>
      <c r="E190" s="22"/>
      <c r="F190" s="22"/>
      <c r="G190" s="22"/>
      <c r="H190" s="22"/>
      <c r="I190" s="22"/>
      <c r="J190" s="22">
        <v>0.26278800000000002</v>
      </c>
      <c r="K190" s="22"/>
      <c r="L190" s="22"/>
      <c r="M190" s="22"/>
      <c r="N190" s="22"/>
      <c r="O190" s="46"/>
      <c r="P190" s="50"/>
      <c r="Q190" s="27"/>
      <c r="R190" s="27"/>
      <c r="S190" s="27"/>
      <c r="T190" s="27"/>
    </row>
    <row r="191" spans="1:21" ht="24.75" x14ac:dyDescent="0.25">
      <c r="A191" s="2">
        <v>23</v>
      </c>
      <c r="B191" s="3" t="s">
        <v>177</v>
      </c>
      <c r="C191" s="19">
        <f t="shared" si="24"/>
        <v>0.61899999999999999</v>
      </c>
      <c r="D191" s="22"/>
      <c r="E191" s="22"/>
      <c r="F191" s="22"/>
      <c r="G191" s="22"/>
      <c r="H191" s="22"/>
      <c r="I191" s="22"/>
      <c r="J191" s="22"/>
      <c r="K191" s="22">
        <v>0.61899999999999999</v>
      </c>
      <c r="L191" s="22"/>
      <c r="M191" s="22"/>
      <c r="N191" s="22"/>
      <c r="O191" s="46"/>
      <c r="P191" s="50"/>
      <c r="Q191" s="27"/>
      <c r="R191" s="27"/>
      <c r="S191" s="27"/>
      <c r="T191" s="27"/>
    </row>
    <row r="192" spans="1:21" ht="16.5" x14ac:dyDescent="0.25">
      <c r="A192" s="2">
        <v>24</v>
      </c>
      <c r="B192" s="3" t="s">
        <v>178</v>
      </c>
      <c r="C192" s="19">
        <f t="shared" si="24"/>
        <v>0.371</v>
      </c>
      <c r="D192" s="22"/>
      <c r="E192" s="22"/>
      <c r="F192" s="22"/>
      <c r="G192" s="22"/>
      <c r="H192" s="22"/>
      <c r="I192" s="22"/>
      <c r="J192" s="22"/>
      <c r="K192" s="22">
        <v>0.371</v>
      </c>
      <c r="L192" s="22"/>
      <c r="M192" s="22"/>
      <c r="N192" s="22"/>
      <c r="O192" s="46"/>
      <c r="P192" s="50"/>
      <c r="Q192" s="27"/>
      <c r="R192" s="27"/>
      <c r="S192" s="27"/>
      <c r="T192" s="27"/>
    </row>
    <row r="193" spans="1:21" ht="16.5" x14ac:dyDescent="0.25">
      <c r="A193" s="2">
        <v>25</v>
      </c>
      <c r="B193" s="3" t="s">
        <v>179</v>
      </c>
      <c r="C193" s="19">
        <f t="shared" si="24"/>
        <v>0.17499999999999999</v>
      </c>
      <c r="D193" s="22"/>
      <c r="E193" s="22"/>
      <c r="F193" s="22"/>
      <c r="G193" s="22"/>
      <c r="H193" s="22"/>
      <c r="I193" s="22"/>
      <c r="J193" s="22"/>
      <c r="K193" s="22">
        <v>0.17499999999999999</v>
      </c>
      <c r="L193" s="22"/>
      <c r="M193" s="22"/>
      <c r="N193" s="22"/>
      <c r="O193" s="46"/>
      <c r="P193" s="50"/>
      <c r="Q193" s="27"/>
      <c r="R193" s="27"/>
      <c r="S193" s="27"/>
      <c r="T193" s="27"/>
    </row>
    <row r="194" spans="1:21" ht="24.75" x14ac:dyDescent="0.25">
      <c r="A194" s="2">
        <v>26</v>
      </c>
      <c r="B194" s="3" t="s">
        <v>180</v>
      </c>
      <c r="C194" s="19">
        <f t="shared" si="24"/>
        <v>0.40600000000000003</v>
      </c>
      <c r="D194" s="22"/>
      <c r="E194" s="22"/>
      <c r="F194" s="22"/>
      <c r="G194" s="22"/>
      <c r="H194" s="22"/>
      <c r="I194" s="22"/>
      <c r="J194" s="22"/>
      <c r="K194" s="22">
        <v>0.40600000000000003</v>
      </c>
      <c r="L194" s="22"/>
      <c r="M194" s="22"/>
      <c r="N194" s="22"/>
      <c r="O194" s="46"/>
      <c r="P194" s="50"/>
      <c r="Q194" s="27"/>
      <c r="R194" s="27"/>
      <c r="S194" s="27"/>
      <c r="T194" s="27"/>
    </row>
    <row r="195" spans="1:21" ht="16.5" x14ac:dyDescent="0.25">
      <c r="A195" s="2">
        <v>27</v>
      </c>
      <c r="B195" s="3" t="s">
        <v>181</v>
      </c>
      <c r="C195" s="19">
        <f t="shared" si="24"/>
        <v>0.155</v>
      </c>
      <c r="D195" s="22"/>
      <c r="E195" s="22"/>
      <c r="F195" s="22"/>
      <c r="G195" s="22"/>
      <c r="H195" s="22"/>
      <c r="I195" s="22"/>
      <c r="J195" s="22"/>
      <c r="K195" s="22">
        <v>0.155</v>
      </c>
      <c r="L195" s="22"/>
      <c r="M195" s="22"/>
      <c r="N195" s="22"/>
      <c r="O195" s="46"/>
      <c r="P195" s="50"/>
      <c r="Q195" s="27"/>
      <c r="R195" s="27"/>
      <c r="S195" s="27"/>
      <c r="T195" s="27"/>
    </row>
    <row r="196" spans="1:21" ht="18" customHeight="1" x14ac:dyDescent="0.25">
      <c r="A196" s="2">
        <v>28</v>
      </c>
      <c r="B196" s="3" t="s">
        <v>182</v>
      </c>
      <c r="C196" s="19">
        <f t="shared" si="24"/>
        <v>0.42899999999999999</v>
      </c>
      <c r="D196" s="22"/>
      <c r="E196" s="22"/>
      <c r="F196" s="22"/>
      <c r="G196" s="22"/>
      <c r="H196" s="22"/>
      <c r="I196" s="22"/>
      <c r="J196" s="22"/>
      <c r="K196" s="22">
        <v>0.42899999999999999</v>
      </c>
      <c r="L196" s="22"/>
      <c r="M196" s="22"/>
      <c r="N196" s="22"/>
      <c r="O196" s="46"/>
      <c r="P196" s="50"/>
      <c r="Q196" s="27"/>
      <c r="R196" s="27"/>
      <c r="S196" s="27"/>
      <c r="T196" s="27"/>
    </row>
    <row r="197" spans="1:21" ht="24.75" x14ac:dyDescent="0.25">
      <c r="A197" s="2">
        <v>29</v>
      </c>
      <c r="B197" s="40" t="s">
        <v>245</v>
      </c>
      <c r="C197" s="39">
        <f>T197</f>
        <v>37.409999999999997</v>
      </c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46"/>
      <c r="P197" s="50"/>
      <c r="Q197" s="27"/>
      <c r="R197" s="27"/>
      <c r="S197" s="27"/>
      <c r="T197" s="41">
        <v>37.409999999999997</v>
      </c>
      <c r="U197" s="4" t="s">
        <v>241</v>
      </c>
    </row>
    <row r="198" spans="1:21" ht="16.5" x14ac:dyDescent="0.25">
      <c r="A198" s="2">
        <v>30</v>
      </c>
      <c r="B198" s="3" t="s">
        <v>240</v>
      </c>
      <c r="C198" s="19">
        <f>T198</f>
        <v>0</v>
      </c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46"/>
      <c r="P198" s="47"/>
      <c r="Q198" s="27"/>
      <c r="R198" s="27"/>
      <c r="S198" s="27"/>
      <c r="T198" s="27"/>
    </row>
    <row r="199" spans="1:21" ht="16.5" x14ac:dyDescent="0.25">
      <c r="A199" s="2">
        <v>31</v>
      </c>
      <c r="B199" s="3" t="s">
        <v>134</v>
      </c>
      <c r="C199" s="19">
        <f t="shared" si="24"/>
        <v>26.9</v>
      </c>
      <c r="D199" s="22"/>
      <c r="E199" s="22"/>
      <c r="F199" s="22"/>
      <c r="G199" s="22"/>
      <c r="H199" s="22">
        <v>26.9</v>
      </c>
      <c r="I199" s="22"/>
      <c r="J199" s="22"/>
      <c r="K199" s="22"/>
      <c r="L199" s="22"/>
      <c r="M199" s="22"/>
      <c r="N199" s="22"/>
      <c r="O199" s="46"/>
      <c r="P199" s="47"/>
      <c r="Q199" s="27"/>
      <c r="R199" s="27"/>
      <c r="S199" s="27"/>
      <c r="T199" s="27"/>
    </row>
    <row r="200" spans="1:21" x14ac:dyDescent="0.25">
      <c r="A200" s="2">
        <v>32</v>
      </c>
      <c r="B200" s="3" t="s">
        <v>142</v>
      </c>
      <c r="C200" s="19">
        <f>SUM(H200:T200)</f>
        <v>3210.152</v>
      </c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46"/>
      <c r="P200" s="48">
        <v>917.19200000000001</v>
      </c>
      <c r="Q200" s="48">
        <v>1495.51</v>
      </c>
      <c r="R200" s="48">
        <v>637.20000000000005</v>
      </c>
      <c r="S200" s="48">
        <v>160.25</v>
      </c>
      <c r="T200" s="27"/>
    </row>
    <row r="201" spans="1:21" ht="24.75" x14ac:dyDescent="0.25">
      <c r="A201" s="2">
        <v>33</v>
      </c>
      <c r="B201" s="3" t="s">
        <v>166</v>
      </c>
      <c r="C201" s="19">
        <f>SUM(H201:T201)</f>
        <v>68.2</v>
      </c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46">
        <v>68.2</v>
      </c>
      <c r="P201" s="47"/>
      <c r="Q201" s="27"/>
      <c r="R201" s="27"/>
      <c r="S201" s="27"/>
      <c r="T201" s="27"/>
    </row>
    <row r="202" spans="1:21" x14ac:dyDescent="0.25">
      <c r="A202" s="31" t="s">
        <v>92</v>
      </c>
      <c r="B202" s="35" t="s">
        <v>93</v>
      </c>
      <c r="C202" s="36"/>
      <c r="D202" s="72" t="s">
        <v>94</v>
      </c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</row>
    <row r="203" spans="1:21" ht="16.5" x14ac:dyDescent="0.25">
      <c r="A203" s="57">
        <v>1</v>
      </c>
      <c r="B203" s="58" t="s">
        <v>95</v>
      </c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60"/>
      <c r="P203" s="59"/>
      <c r="Q203" s="61"/>
      <c r="R203" s="61"/>
      <c r="S203" s="61"/>
      <c r="T203" s="62"/>
    </row>
    <row r="204" spans="1:21" ht="16.5" x14ac:dyDescent="0.25">
      <c r="A204" s="57">
        <v>2</v>
      </c>
      <c r="B204" s="58" t="s">
        <v>96</v>
      </c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60"/>
      <c r="P204" s="59"/>
      <c r="Q204" s="61"/>
      <c r="R204" s="61"/>
      <c r="S204" s="61"/>
      <c r="T204" s="62"/>
    </row>
    <row r="205" spans="1:21" x14ac:dyDescent="0.25">
      <c r="A205" s="57">
        <v>3</v>
      </c>
      <c r="B205" s="58" t="s">
        <v>246</v>
      </c>
      <c r="C205" s="59">
        <f>D205+H205</f>
        <v>0.97099999999999997</v>
      </c>
      <c r="D205" s="59">
        <v>0.71699999999999997</v>
      </c>
      <c r="E205" s="59"/>
      <c r="F205" s="59"/>
      <c r="G205" s="59"/>
      <c r="H205" s="59">
        <v>0.254</v>
      </c>
      <c r="I205" s="59"/>
      <c r="J205" s="59"/>
      <c r="K205" s="59"/>
      <c r="L205" s="59"/>
      <c r="M205" s="59"/>
      <c r="N205" s="59"/>
      <c r="O205" s="60"/>
      <c r="P205" s="59"/>
      <c r="Q205" s="61"/>
      <c r="R205" s="61"/>
      <c r="S205" s="61"/>
      <c r="T205" s="62"/>
    </row>
    <row r="206" spans="1:21" x14ac:dyDescent="0.25">
      <c r="A206" s="57">
        <v>4</v>
      </c>
      <c r="B206" s="58" t="s">
        <v>247</v>
      </c>
      <c r="C206" s="59">
        <f>D206</f>
        <v>1.117</v>
      </c>
      <c r="D206" s="59">
        <v>1.117</v>
      </c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60"/>
      <c r="P206" s="59"/>
      <c r="Q206" s="61"/>
      <c r="R206" s="61"/>
      <c r="S206" s="61"/>
      <c r="T206" s="62"/>
    </row>
    <row r="207" spans="1:21" x14ac:dyDescent="0.25">
      <c r="A207" s="57">
        <v>5</v>
      </c>
      <c r="B207" s="58" t="s">
        <v>248</v>
      </c>
      <c r="C207" s="59">
        <f>N207</f>
        <v>1.0449999999999999</v>
      </c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>
        <v>1.0449999999999999</v>
      </c>
      <c r="O207" s="60"/>
      <c r="P207" s="59"/>
      <c r="Q207" s="61"/>
      <c r="R207" s="61"/>
      <c r="S207" s="61"/>
      <c r="T207" s="62"/>
    </row>
    <row r="208" spans="1:21" ht="16.5" x14ac:dyDescent="0.25">
      <c r="A208" s="57">
        <v>6</v>
      </c>
      <c r="B208" s="58" t="s">
        <v>97</v>
      </c>
      <c r="C208" s="59">
        <f>R208</f>
        <v>15</v>
      </c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60"/>
      <c r="P208" s="59"/>
      <c r="Q208" s="61"/>
      <c r="R208" s="63">
        <v>15</v>
      </c>
      <c r="S208" s="61"/>
      <c r="T208" s="62"/>
    </row>
    <row r="209" spans="1:20" ht="16.5" x14ac:dyDescent="0.25">
      <c r="A209" s="57">
        <v>7</v>
      </c>
      <c r="B209" s="58" t="s">
        <v>249</v>
      </c>
      <c r="C209" s="59">
        <f>J209</f>
        <v>1.0640000000000001</v>
      </c>
      <c r="D209" s="59"/>
      <c r="E209" s="59"/>
      <c r="F209" s="59"/>
      <c r="G209" s="59"/>
      <c r="H209" s="59"/>
      <c r="I209" s="59"/>
      <c r="J209" s="59">
        <v>1.0640000000000001</v>
      </c>
      <c r="K209" s="59"/>
      <c r="L209" s="59"/>
      <c r="M209" s="59"/>
      <c r="N209" s="59"/>
      <c r="O209" s="60"/>
      <c r="P209" s="59"/>
      <c r="Q209" s="61"/>
      <c r="R209" s="61"/>
      <c r="S209" s="61"/>
      <c r="T209" s="62"/>
    </row>
    <row r="210" spans="1:20" ht="16.5" x14ac:dyDescent="0.25">
      <c r="A210" s="57">
        <v>8</v>
      </c>
      <c r="B210" s="58" t="s">
        <v>208</v>
      </c>
      <c r="C210" s="59">
        <v>1.78</v>
      </c>
      <c r="D210" s="59"/>
      <c r="E210" s="59"/>
      <c r="F210" s="59"/>
      <c r="G210" s="59"/>
      <c r="H210" s="59"/>
      <c r="I210" s="59"/>
      <c r="J210" s="59"/>
      <c r="K210" s="59"/>
      <c r="L210" s="59">
        <v>1.78</v>
      </c>
      <c r="M210" s="59"/>
      <c r="N210" s="59"/>
      <c r="O210" s="60"/>
      <c r="P210" s="59"/>
      <c r="Q210" s="61"/>
      <c r="R210" s="61"/>
      <c r="S210" s="61"/>
      <c r="T210" s="62"/>
    </row>
    <row r="211" spans="1:20" x14ac:dyDescent="0.25">
      <c r="A211" s="57">
        <v>9</v>
      </c>
      <c r="B211" s="58" t="s">
        <v>250</v>
      </c>
      <c r="C211" s="59">
        <f>N211</f>
        <v>2.9</v>
      </c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>
        <v>2.9</v>
      </c>
      <c r="O211" s="60"/>
      <c r="P211" s="59"/>
      <c r="Q211" s="61"/>
      <c r="R211" s="61"/>
      <c r="S211" s="61"/>
      <c r="T211" s="61"/>
    </row>
    <row r="212" spans="1:20" x14ac:dyDescent="0.25">
      <c r="A212" s="57">
        <v>10</v>
      </c>
      <c r="B212" s="58" t="s">
        <v>251</v>
      </c>
      <c r="C212" s="59">
        <f>L212</f>
        <v>3.53</v>
      </c>
      <c r="D212" s="59"/>
      <c r="E212" s="59"/>
      <c r="F212" s="59"/>
      <c r="G212" s="59"/>
      <c r="H212" s="59"/>
      <c r="I212" s="59"/>
      <c r="J212" s="59"/>
      <c r="K212" s="59"/>
      <c r="L212" s="59">
        <v>3.53</v>
      </c>
      <c r="M212" s="59"/>
      <c r="N212" s="59"/>
      <c r="O212" s="60"/>
      <c r="P212" s="59"/>
      <c r="Q212" s="61"/>
      <c r="R212" s="61"/>
      <c r="S212" s="61"/>
      <c r="T212" s="61"/>
    </row>
    <row r="213" spans="1:20" x14ac:dyDescent="0.25">
      <c r="A213" s="57">
        <v>11</v>
      </c>
      <c r="B213" s="58" t="s">
        <v>252</v>
      </c>
      <c r="C213" s="59">
        <f>O213</f>
        <v>0.5</v>
      </c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60">
        <v>0.5</v>
      </c>
      <c r="P213" s="59"/>
      <c r="Q213" s="61"/>
      <c r="R213" s="61"/>
      <c r="S213" s="61"/>
      <c r="T213" s="61"/>
    </row>
    <row r="214" spans="1:20" ht="16.5" x14ac:dyDescent="0.25">
      <c r="A214" s="57">
        <v>12</v>
      </c>
      <c r="B214" s="58" t="s">
        <v>211</v>
      </c>
      <c r="C214" s="59">
        <f>I214</f>
        <v>2.149</v>
      </c>
      <c r="D214" s="59"/>
      <c r="E214" s="59"/>
      <c r="F214" s="59"/>
      <c r="G214" s="59"/>
      <c r="H214" s="59"/>
      <c r="I214" s="59">
        <v>2.149</v>
      </c>
      <c r="J214" s="59"/>
      <c r="K214" s="59"/>
      <c r="L214" s="59"/>
      <c r="M214" s="59"/>
      <c r="N214" s="59"/>
      <c r="O214" s="60"/>
      <c r="P214" s="59"/>
      <c r="Q214" s="61"/>
      <c r="R214" s="61"/>
      <c r="S214" s="61"/>
      <c r="T214" s="61"/>
    </row>
    <row r="215" spans="1:20" x14ac:dyDescent="0.25">
      <c r="A215" s="57">
        <v>13</v>
      </c>
      <c r="B215" s="58" t="s">
        <v>253</v>
      </c>
      <c r="C215" s="59">
        <f>E215</f>
        <v>5.98</v>
      </c>
      <c r="D215" s="59"/>
      <c r="E215" s="59">
        <v>5.98</v>
      </c>
      <c r="F215" s="59"/>
      <c r="G215" s="59"/>
      <c r="H215" s="59"/>
      <c r="I215" s="59"/>
      <c r="J215" s="59"/>
      <c r="K215" s="59"/>
      <c r="L215" s="59"/>
      <c r="M215" s="59"/>
      <c r="N215" s="59"/>
      <c r="O215" s="60"/>
      <c r="P215" s="59"/>
      <c r="Q215" s="61"/>
      <c r="R215" s="61"/>
      <c r="S215" s="61"/>
      <c r="T215" s="61"/>
    </row>
    <row r="216" spans="1:20" ht="18" customHeight="1" x14ac:dyDescent="0.25">
      <c r="A216" s="57">
        <v>14</v>
      </c>
      <c r="B216" s="58" t="s">
        <v>254</v>
      </c>
      <c r="C216" s="59">
        <f>L216</f>
        <v>0.16300000000000001</v>
      </c>
      <c r="D216" s="59"/>
      <c r="E216" s="59"/>
      <c r="F216" s="59"/>
      <c r="G216" s="59"/>
      <c r="H216" s="59"/>
      <c r="I216" s="59"/>
      <c r="J216" s="59"/>
      <c r="K216" s="59"/>
      <c r="L216" s="59">
        <v>0.16300000000000001</v>
      </c>
      <c r="M216" s="59"/>
      <c r="N216" s="59"/>
      <c r="O216" s="60"/>
      <c r="P216" s="59"/>
      <c r="Q216" s="61"/>
      <c r="R216" s="61"/>
      <c r="S216" s="61"/>
      <c r="T216" s="61"/>
    </row>
    <row r="217" spans="1:20" x14ac:dyDescent="0.25">
      <c r="A217" s="57">
        <v>15</v>
      </c>
      <c r="B217" s="58" t="s">
        <v>255</v>
      </c>
      <c r="C217" s="59">
        <f>D217</f>
        <v>0.9</v>
      </c>
      <c r="D217" s="59">
        <v>0.9</v>
      </c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60"/>
      <c r="P217" s="59"/>
      <c r="Q217" s="61"/>
      <c r="R217" s="61"/>
      <c r="S217" s="61"/>
      <c r="T217" s="61"/>
    </row>
    <row r="218" spans="1:20" ht="16.5" x14ac:dyDescent="0.25">
      <c r="A218" s="57">
        <v>16</v>
      </c>
      <c r="B218" s="58" t="s">
        <v>210</v>
      </c>
      <c r="C218" s="59">
        <f>K218</f>
        <v>1.5</v>
      </c>
      <c r="D218" s="59"/>
      <c r="E218" s="59"/>
      <c r="F218" s="59"/>
      <c r="G218" s="59"/>
      <c r="H218" s="59"/>
      <c r="I218" s="59"/>
      <c r="J218" s="59"/>
      <c r="K218" s="59">
        <v>1.5</v>
      </c>
      <c r="L218" s="59"/>
      <c r="M218" s="59"/>
      <c r="N218" s="59"/>
      <c r="O218" s="60"/>
      <c r="P218" s="59"/>
      <c r="Q218" s="61"/>
      <c r="R218" s="61"/>
      <c r="S218" s="61"/>
      <c r="T218" s="61"/>
    </row>
    <row r="219" spans="1:20" ht="24.75" x14ac:dyDescent="0.25">
      <c r="A219" s="57">
        <v>17</v>
      </c>
      <c r="B219" s="58" t="s">
        <v>256</v>
      </c>
      <c r="C219" s="59">
        <f>L219</f>
        <v>0.73</v>
      </c>
      <c r="D219" s="59"/>
      <c r="E219" s="59"/>
      <c r="F219" s="59"/>
      <c r="G219" s="59"/>
      <c r="H219" s="59"/>
      <c r="I219" s="59"/>
      <c r="J219" s="59"/>
      <c r="K219" s="59"/>
      <c r="L219" s="59">
        <v>0.73</v>
      </c>
      <c r="M219" s="59"/>
      <c r="N219" s="59"/>
      <c r="O219" s="60"/>
      <c r="P219" s="59"/>
      <c r="Q219" s="61"/>
      <c r="R219" s="61"/>
      <c r="S219" s="61"/>
      <c r="T219" s="61"/>
    </row>
    <row r="220" spans="1:20" x14ac:dyDescent="0.25">
      <c r="A220" s="57">
        <v>18</v>
      </c>
      <c r="B220" s="58" t="s">
        <v>257</v>
      </c>
      <c r="C220" s="59">
        <f>K220</f>
        <v>1.78</v>
      </c>
      <c r="D220" s="59"/>
      <c r="E220" s="59"/>
      <c r="F220" s="59"/>
      <c r="G220" s="59"/>
      <c r="H220" s="59"/>
      <c r="I220" s="59"/>
      <c r="J220" s="59"/>
      <c r="K220" s="59">
        <v>1.78</v>
      </c>
      <c r="L220" s="59"/>
      <c r="M220" s="59"/>
      <c r="N220" s="59"/>
      <c r="O220" s="60"/>
      <c r="P220" s="59"/>
      <c r="Q220" s="61"/>
      <c r="R220" s="61"/>
      <c r="S220" s="61"/>
      <c r="T220" s="61"/>
    </row>
    <row r="221" spans="1:20" x14ac:dyDescent="0.25">
      <c r="A221" s="57">
        <v>19</v>
      </c>
      <c r="B221" s="58" t="s">
        <v>258</v>
      </c>
      <c r="C221" s="59">
        <f>N221</f>
        <v>2.99</v>
      </c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>
        <v>2.99</v>
      </c>
      <c r="O221" s="60"/>
      <c r="P221" s="59"/>
      <c r="Q221" s="61"/>
      <c r="R221" s="61"/>
      <c r="S221" s="61"/>
      <c r="T221" s="61"/>
    </row>
    <row r="222" spans="1:20" x14ac:dyDescent="0.25">
      <c r="A222" s="57">
        <v>20</v>
      </c>
      <c r="B222" s="58" t="s">
        <v>259</v>
      </c>
      <c r="C222" s="59">
        <f>O222</f>
        <v>0.40100000000000002</v>
      </c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60">
        <v>0.40100000000000002</v>
      </c>
      <c r="P222" s="59"/>
      <c r="Q222" s="61"/>
      <c r="R222" s="61"/>
      <c r="S222" s="61"/>
      <c r="T222" s="61"/>
    </row>
    <row r="223" spans="1:20" ht="17.25" x14ac:dyDescent="0.25">
      <c r="A223" s="1">
        <v>21</v>
      </c>
      <c r="B223" s="58" t="s">
        <v>214</v>
      </c>
      <c r="C223" s="59">
        <f>K223</f>
        <v>3.33</v>
      </c>
      <c r="D223" s="59"/>
      <c r="E223" s="59"/>
      <c r="F223" s="59"/>
      <c r="G223" s="59"/>
      <c r="H223" s="59"/>
      <c r="I223" s="59"/>
      <c r="J223" s="59"/>
      <c r="K223" s="59">
        <v>3.33</v>
      </c>
      <c r="L223" s="59"/>
      <c r="M223" s="59"/>
      <c r="N223" s="59"/>
      <c r="O223" s="60"/>
      <c r="P223" s="59"/>
      <c r="Q223" s="61"/>
      <c r="R223" s="61"/>
      <c r="S223" s="61"/>
      <c r="T223" s="68"/>
    </row>
    <row r="224" spans="1:20" x14ac:dyDescent="0.25">
      <c r="A224" s="57">
        <v>22</v>
      </c>
      <c r="B224" s="58" t="s">
        <v>209</v>
      </c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60"/>
      <c r="P224" s="59"/>
      <c r="Q224" s="61"/>
      <c r="R224" s="61"/>
      <c r="S224" s="61"/>
      <c r="T224" s="61"/>
    </row>
    <row r="225" spans="1:20" ht="16.5" x14ac:dyDescent="0.25">
      <c r="A225" s="57">
        <v>23</v>
      </c>
      <c r="B225" s="58" t="s">
        <v>260</v>
      </c>
      <c r="C225" s="59">
        <f>N225</f>
        <v>1.0980000000000001</v>
      </c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>
        <v>1.0980000000000001</v>
      </c>
      <c r="O225" s="60"/>
      <c r="P225" s="59"/>
      <c r="Q225" s="61"/>
      <c r="R225" s="61"/>
      <c r="S225" s="61"/>
      <c r="T225" s="61"/>
    </row>
    <row r="226" spans="1:20" x14ac:dyDescent="0.25">
      <c r="A226" s="57">
        <v>24</v>
      </c>
      <c r="B226" s="58" t="s">
        <v>261</v>
      </c>
      <c r="C226" s="59">
        <f>H226</f>
        <v>0.97099999999999997</v>
      </c>
      <c r="D226" s="59"/>
      <c r="E226" s="59"/>
      <c r="F226" s="59"/>
      <c r="G226" s="59"/>
      <c r="H226" s="59">
        <v>0.97099999999999997</v>
      </c>
      <c r="I226" s="59"/>
      <c r="J226" s="59"/>
      <c r="K226" s="59"/>
      <c r="L226" s="59"/>
      <c r="M226" s="59"/>
      <c r="N226" s="59"/>
      <c r="O226" s="60"/>
      <c r="P226" s="59"/>
      <c r="Q226" s="61"/>
      <c r="R226" s="61"/>
      <c r="S226" s="61"/>
      <c r="T226" s="61"/>
    </row>
    <row r="227" spans="1:20" x14ac:dyDescent="0.25">
      <c r="A227" s="57">
        <v>25</v>
      </c>
      <c r="B227" s="58" t="s">
        <v>262</v>
      </c>
      <c r="C227" s="59">
        <f>O227</f>
        <v>1.5369999999999999</v>
      </c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60">
        <v>1.5369999999999999</v>
      </c>
      <c r="P227" s="59"/>
      <c r="Q227" s="61"/>
      <c r="R227" s="61"/>
      <c r="S227" s="61"/>
      <c r="T227" s="61"/>
    </row>
    <row r="228" spans="1:20" ht="16.5" x14ac:dyDescent="0.25">
      <c r="A228" s="57">
        <v>26</v>
      </c>
      <c r="B228" s="58" t="s">
        <v>263</v>
      </c>
      <c r="C228" s="64">
        <f>K228</f>
        <v>1.2450000000000001</v>
      </c>
      <c r="D228" s="64"/>
      <c r="E228" s="64"/>
      <c r="F228" s="64"/>
      <c r="G228" s="64"/>
      <c r="H228" s="64"/>
      <c r="I228" s="64"/>
      <c r="J228" s="64"/>
      <c r="K228" s="64">
        <v>1.2450000000000001</v>
      </c>
      <c r="L228" s="64"/>
      <c r="M228" s="64"/>
      <c r="N228" s="64"/>
      <c r="O228" s="65"/>
      <c r="P228" s="64"/>
      <c r="Q228" s="66"/>
      <c r="R228" s="66"/>
      <c r="S228" s="66"/>
      <c r="T228" s="66"/>
    </row>
    <row r="229" spans="1:20" x14ac:dyDescent="0.25">
      <c r="A229" s="57">
        <v>27</v>
      </c>
      <c r="B229" s="58" t="s">
        <v>206</v>
      </c>
      <c r="C229" s="64">
        <f>D229+G229+I229+J229+N229+O229</f>
        <v>3.2789999999999999</v>
      </c>
      <c r="D229" s="64">
        <v>0.80800000000000005</v>
      </c>
      <c r="E229" s="64"/>
      <c r="F229" s="64"/>
      <c r="G229" s="64">
        <v>1.7000000000000001E-2</v>
      </c>
      <c r="H229" s="64"/>
      <c r="I229" s="64">
        <v>0.85199999999999998</v>
      </c>
      <c r="J229" s="64">
        <v>0.15</v>
      </c>
      <c r="K229" s="64"/>
      <c r="L229" s="64"/>
      <c r="M229" s="64"/>
      <c r="N229" s="64">
        <v>0.40799999999999997</v>
      </c>
      <c r="O229" s="65">
        <v>1.044</v>
      </c>
      <c r="P229" s="64"/>
      <c r="Q229" s="66"/>
      <c r="R229" s="66"/>
      <c r="S229" s="66"/>
      <c r="T229" s="66"/>
    </row>
    <row r="230" spans="1:20" ht="16.5" x14ac:dyDescent="0.25">
      <c r="A230" s="57">
        <v>28</v>
      </c>
      <c r="B230" s="58" t="s">
        <v>264</v>
      </c>
      <c r="C230" s="64">
        <f>O230</f>
        <v>12</v>
      </c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5">
        <v>12</v>
      </c>
      <c r="P230" s="64"/>
      <c r="Q230" s="66"/>
      <c r="R230" s="66"/>
      <c r="S230" s="66"/>
      <c r="T230" s="66"/>
    </row>
    <row r="231" spans="1:20" x14ac:dyDescent="0.25">
      <c r="A231" s="57">
        <v>29</v>
      </c>
      <c r="B231" s="58" t="s">
        <v>207</v>
      </c>
      <c r="C231" s="64">
        <f>P231</f>
        <v>1.2</v>
      </c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5"/>
      <c r="P231" s="64">
        <v>1.2</v>
      </c>
      <c r="Q231" s="66"/>
      <c r="R231" s="66"/>
      <c r="S231" s="66"/>
      <c r="T231" s="66"/>
    </row>
    <row r="232" spans="1:20" ht="16.5" x14ac:dyDescent="0.25">
      <c r="A232" s="57">
        <v>30</v>
      </c>
      <c r="B232" s="58" t="s">
        <v>265</v>
      </c>
      <c r="C232" s="64">
        <f>O232+Q232</f>
        <v>15</v>
      </c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5">
        <v>4.5999999999999996</v>
      </c>
      <c r="P232" s="64"/>
      <c r="Q232" s="67">
        <v>10.4</v>
      </c>
      <c r="R232" s="66"/>
      <c r="S232" s="66"/>
      <c r="T232" s="66"/>
    </row>
  </sheetData>
  <mergeCells count="4">
    <mergeCell ref="K2:T2"/>
    <mergeCell ref="D202:T202"/>
    <mergeCell ref="K1:T1"/>
    <mergeCell ref="A3:T3"/>
  </mergeCells>
  <pageMargins left="0.19685039370078741" right="0.11151960784313726" top="0.10477941176470588" bottom="0.3937007874015748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10.09.2026</vt:lpstr>
      <vt:lpstr>'10.09.2026'!Заголовки_для_печати</vt:lpstr>
      <vt:lpstr>'10.09.2026'!Область_печати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Алевтина Николаевна Бабученко</dc:creator>
  <cp:lastModifiedBy>Алевтина Николаевна Бабученко</cp:lastModifiedBy>
  <cp:lastPrinted>2026-09-11T07:58:23Z</cp:lastPrinted>
  <dcterms:created xsi:type="dcterms:W3CDTF">2015-06-05T18:19:34Z</dcterms:created>
  <dcterms:modified xsi:type="dcterms:W3CDTF">2026-09-11T07:58:24Z</dcterms:modified>
</cp:coreProperties>
</file>