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Users\Chernoskutova\Desktop\Черноскутова\Бюджет 2018-2020\Программа  Комплексное и устойчивое развитие 2019-2024 г\сентябрь 2020 г\"/>
    </mc:Choice>
  </mc:AlternateContent>
  <xr:revisionPtr revIDLastSave="0" documentId="13_ncr:1_{A23E3E24-26CE-4ED0-979D-A719519BD74E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финансирование" sheetId="6" r:id="rId1"/>
    <sheet name="Лист1" sheetId="7" r:id="rId2"/>
    <sheet name="Лист2" sheetId="8" r:id="rId3"/>
  </sheets>
  <definedNames>
    <definedName name="_xlnm.Print_Area" localSheetId="1">Лист1!$A$1:$J$78</definedName>
    <definedName name="_xlnm.Print_Area" localSheetId="0">финансирование!$A$1:$K$156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5" i="8" l="1"/>
  <c r="E14" i="8"/>
  <c r="L15" i="7"/>
  <c r="K154" i="6"/>
  <c r="K150" i="6" s="1"/>
  <c r="K153" i="6"/>
  <c r="K152" i="6"/>
  <c r="K151" i="6"/>
  <c r="J150" i="6"/>
  <c r="I150" i="6"/>
  <c r="H150" i="6"/>
  <c r="G150" i="6"/>
  <c r="F150" i="6"/>
  <c r="E150" i="6"/>
  <c r="K149" i="6"/>
  <c r="K148" i="6"/>
  <c r="K145" i="6" s="1"/>
  <c r="K147" i="6"/>
  <c r="K146" i="6"/>
  <c r="J145" i="6"/>
  <c r="I145" i="6"/>
  <c r="H145" i="6"/>
  <c r="G145" i="6"/>
  <c r="F145" i="6"/>
  <c r="E145" i="6"/>
  <c r="K144" i="6"/>
  <c r="K143" i="6"/>
  <c r="K138" i="6" s="1"/>
  <c r="K135" i="6" s="1"/>
  <c r="K142" i="6"/>
  <c r="K140" i="6" s="1"/>
  <c r="K141" i="6"/>
  <c r="J140" i="6"/>
  <c r="I140" i="6"/>
  <c r="H140" i="6"/>
  <c r="G140" i="6"/>
  <c r="F140" i="6"/>
  <c r="E140" i="6"/>
  <c r="K139" i="6"/>
  <c r="J138" i="6"/>
  <c r="I138" i="6"/>
  <c r="I135" i="6" s="1"/>
  <c r="H138" i="6"/>
  <c r="G138" i="6"/>
  <c r="F138" i="6"/>
  <c r="E138" i="6"/>
  <c r="E135" i="6" s="1"/>
  <c r="K137" i="6"/>
  <c r="K136" i="6"/>
  <c r="J135" i="6"/>
  <c r="H135" i="6"/>
  <c r="G135" i="6"/>
  <c r="F135" i="6"/>
  <c r="K134" i="6"/>
  <c r="K133" i="6"/>
  <c r="K132" i="6"/>
  <c r="K130" i="6" s="1"/>
  <c r="K131" i="6"/>
  <c r="J130" i="6"/>
  <c r="I130" i="6"/>
  <c r="H130" i="6"/>
  <c r="G130" i="6"/>
  <c r="F130" i="6"/>
  <c r="E130" i="6"/>
  <c r="K129" i="6"/>
  <c r="K128" i="6"/>
  <c r="K127" i="6"/>
  <c r="K126" i="6"/>
  <c r="K125" i="6" s="1"/>
  <c r="J125" i="6"/>
  <c r="I125" i="6"/>
  <c r="H125" i="6"/>
  <c r="H120" i="6" s="1"/>
  <c r="G125" i="6"/>
  <c r="F125" i="6"/>
  <c r="E125" i="6"/>
  <c r="J124" i="6"/>
  <c r="I124" i="6"/>
  <c r="H124" i="6"/>
  <c r="J123" i="6"/>
  <c r="I123" i="6"/>
  <c r="H123" i="6"/>
  <c r="G123" i="6"/>
  <c r="F123" i="6"/>
  <c r="E123" i="6"/>
  <c r="K123" i="6" s="1"/>
  <c r="J122" i="6"/>
  <c r="I122" i="6"/>
  <c r="H122" i="6"/>
  <c r="G122" i="6"/>
  <c r="K122" i="6" s="1"/>
  <c r="F122" i="6"/>
  <c r="E122" i="6"/>
  <c r="J121" i="6"/>
  <c r="I121" i="6"/>
  <c r="H121" i="6"/>
  <c r="G121" i="6"/>
  <c r="F121" i="6"/>
  <c r="K121" i="6" s="1"/>
  <c r="E121" i="6"/>
  <c r="J120" i="6"/>
  <c r="I120" i="6"/>
  <c r="G120" i="6"/>
  <c r="F120" i="6"/>
  <c r="F124" i="6" s="1"/>
  <c r="K124" i="6" s="1"/>
  <c r="E120" i="6"/>
  <c r="K119" i="6"/>
  <c r="K118" i="6"/>
  <c r="K117" i="6"/>
  <c r="K116" i="6"/>
  <c r="K115" i="6" s="1"/>
  <c r="J115" i="6"/>
  <c r="I115" i="6"/>
  <c r="H115" i="6"/>
  <c r="G115" i="6"/>
  <c r="F115" i="6"/>
  <c r="E115" i="6"/>
  <c r="K114" i="6"/>
  <c r="K110" i="6" s="1"/>
  <c r="K113" i="6"/>
  <c r="K112" i="6"/>
  <c r="K111" i="6"/>
  <c r="J110" i="6"/>
  <c r="I110" i="6"/>
  <c r="H110" i="6"/>
  <c r="G110" i="6"/>
  <c r="F110" i="6"/>
  <c r="E110" i="6"/>
  <c r="K109" i="6"/>
  <c r="K108" i="6"/>
  <c r="K105" i="6" s="1"/>
  <c r="K107" i="6"/>
  <c r="K106" i="6"/>
  <c r="J105" i="6"/>
  <c r="I105" i="6"/>
  <c r="H105" i="6"/>
  <c r="G105" i="6"/>
  <c r="F105" i="6"/>
  <c r="E105" i="6"/>
  <c r="J104" i="6"/>
  <c r="J100" i="6" s="1"/>
  <c r="J55" i="6" s="1"/>
  <c r="I104" i="6"/>
  <c r="I100" i="6" s="1"/>
  <c r="H103" i="6"/>
  <c r="H104" i="6" s="1"/>
  <c r="H59" i="6" s="1"/>
  <c r="H19" i="6" s="1"/>
  <c r="G103" i="6"/>
  <c r="G104" i="6" s="1"/>
  <c r="K102" i="6"/>
  <c r="K101" i="6"/>
  <c r="F100" i="6"/>
  <c r="E100" i="6"/>
  <c r="E98" i="6"/>
  <c r="K98" i="6" s="1"/>
  <c r="I97" i="6"/>
  <c r="H97" i="6"/>
  <c r="G97" i="6"/>
  <c r="G57" i="6" s="1"/>
  <c r="G17" i="6" s="1"/>
  <c r="F97" i="6"/>
  <c r="K97" i="6" s="1"/>
  <c r="K57" i="6" s="1"/>
  <c r="K17" i="6" s="1"/>
  <c r="I96" i="6"/>
  <c r="I95" i="6" s="1"/>
  <c r="I55" i="6" s="1"/>
  <c r="H96" i="6"/>
  <c r="H95" i="6" s="1"/>
  <c r="G96" i="6"/>
  <c r="F96" i="6"/>
  <c r="E96" i="6"/>
  <c r="K96" i="6" s="1"/>
  <c r="J95" i="6"/>
  <c r="G95" i="6"/>
  <c r="F95" i="6"/>
  <c r="K94" i="6"/>
  <c r="K93" i="6"/>
  <c r="K92" i="6"/>
  <c r="K91" i="6"/>
  <c r="I90" i="6"/>
  <c r="H90" i="6"/>
  <c r="G90" i="6"/>
  <c r="F90" i="6"/>
  <c r="E90" i="6"/>
  <c r="K90" i="6" s="1"/>
  <c r="K89" i="6"/>
  <c r="K88" i="6"/>
  <c r="K87" i="6"/>
  <c r="K86" i="6"/>
  <c r="I85" i="6"/>
  <c r="H85" i="6"/>
  <c r="F85" i="6"/>
  <c r="E85" i="6"/>
  <c r="K85" i="6" s="1"/>
  <c r="K84" i="6"/>
  <c r="K83" i="6"/>
  <c r="K82" i="6"/>
  <c r="K81" i="6"/>
  <c r="I80" i="6"/>
  <c r="H80" i="6"/>
  <c r="G80" i="6"/>
  <c r="F80" i="6"/>
  <c r="E80" i="6"/>
  <c r="K80" i="6" s="1"/>
  <c r="K79" i="6"/>
  <c r="K78" i="6"/>
  <c r="K77" i="6"/>
  <c r="K76" i="6"/>
  <c r="I75" i="6"/>
  <c r="H75" i="6"/>
  <c r="G75" i="6"/>
  <c r="F75" i="6"/>
  <c r="K75" i="6" s="1"/>
  <c r="E75" i="6"/>
  <c r="K74" i="6"/>
  <c r="K73" i="6"/>
  <c r="K72" i="6"/>
  <c r="K71" i="6"/>
  <c r="I70" i="6"/>
  <c r="H70" i="6"/>
  <c r="G70" i="6"/>
  <c r="F70" i="6"/>
  <c r="E70" i="6"/>
  <c r="K70" i="6" s="1"/>
  <c r="K69" i="6"/>
  <c r="K68" i="6"/>
  <c r="K67" i="6"/>
  <c r="K66" i="6"/>
  <c r="I65" i="6"/>
  <c r="H65" i="6"/>
  <c r="G65" i="6"/>
  <c r="F65" i="6"/>
  <c r="K65" i="6" s="1"/>
  <c r="E65" i="6"/>
  <c r="K64" i="6"/>
  <c r="K63" i="6"/>
  <c r="K62" i="6"/>
  <c r="K61" i="6"/>
  <c r="I60" i="6"/>
  <c r="H60" i="6"/>
  <c r="G60" i="6"/>
  <c r="F60" i="6"/>
  <c r="E60" i="6"/>
  <c r="K60" i="6" s="1"/>
  <c r="F59" i="6"/>
  <c r="J58" i="6"/>
  <c r="J18" i="6" s="1"/>
  <c r="I58" i="6"/>
  <c r="G58" i="6"/>
  <c r="F58" i="6"/>
  <c r="E58" i="6"/>
  <c r="J57" i="6"/>
  <c r="I57" i="6"/>
  <c r="I17" i="6" s="1"/>
  <c r="H57" i="6"/>
  <c r="H17" i="6" s="1"/>
  <c r="F57" i="6"/>
  <c r="E57" i="6"/>
  <c r="E17" i="6" s="1"/>
  <c r="J56" i="6"/>
  <c r="G56" i="6"/>
  <c r="G16" i="6" s="1"/>
  <c r="F56" i="6"/>
  <c r="F55" i="6"/>
  <c r="K54" i="6"/>
  <c r="K53" i="6"/>
  <c r="K43" i="6" s="1"/>
  <c r="K52" i="6"/>
  <c r="K51" i="6"/>
  <c r="J50" i="6"/>
  <c r="I50" i="6"/>
  <c r="H50" i="6"/>
  <c r="G50" i="6"/>
  <c r="F50" i="6"/>
  <c r="E50" i="6"/>
  <c r="K50" i="6" s="1"/>
  <c r="K49" i="6"/>
  <c r="K48" i="6"/>
  <c r="K47" i="6"/>
  <c r="K46" i="6"/>
  <c r="K45" i="6" s="1"/>
  <c r="J45" i="6"/>
  <c r="I45" i="6"/>
  <c r="H45" i="6"/>
  <c r="E45" i="6" s="1"/>
  <c r="G45" i="6"/>
  <c r="F45" i="6"/>
  <c r="K44" i="6"/>
  <c r="J43" i="6"/>
  <c r="I43" i="6"/>
  <c r="H43" i="6"/>
  <c r="H40" i="6" s="1"/>
  <c r="G43" i="6"/>
  <c r="F43" i="6"/>
  <c r="F40" i="6" s="1"/>
  <c r="E43" i="6"/>
  <c r="K42" i="6"/>
  <c r="K41" i="6"/>
  <c r="J40" i="6"/>
  <c r="I40" i="6"/>
  <c r="G40" i="6"/>
  <c r="E40" i="6"/>
  <c r="K39" i="6"/>
  <c r="K38" i="6"/>
  <c r="K37" i="6"/>
  <c r="K36" i="6"/>
  <c r="K35" i="6" s="1"/>
  <c r="J35" i="6"/>
  <c r="I35" i="6"/>
  <c r="H35" i="6"/>
  <c r="G35" i="6"/>
  <c r="F35" i="6"/>
  <c r="E35" i="6"/>
  <c r="K34" i="6"/>
  <c r="K30" i="6" s="1"/>
  <c r="K33" i="6"/>
  <c r="K32" i="6"/>
  <c r="K31" i="6"/>
  <c r="J30" i="6"/>
  <c r="I30" i="6"/>
  <c r="H30" i="6"/>
  <c r="H20" i="6" s="1"/>
  <c r="G30" i="6"/>
  <c r="F30" i="6"/>
  <c r="E30" i="6"/>
  <c r="K29" i="6"/>
  <c r="K24" i="6" s="1"/>
  <c r="K28" i="6"/>
  <c r="K23" i="6" s="1"/>
  <c r="K27" i="6"/>
  <c r="K26" i="6"/>
  <c r="J25" i="6"/>
  <c r="J20" i="6" s="1"/>
  <c r="I25" i="6"/>
  <c r="H25" i="6"/>
  <c r="G25" i="6"/>
  <c r="G20" i="6" s="1"/>
  <c r="F25" i="6"/>
  <c r="F20" i="6" s="1"/>
  <c r="E25" i="6"/>
  <c r="J24" i="6"/>
  <c r="I24" i="6"/>
  <c r="H24" i="6"/>
  <c r="G24" i="6"/>
  <c r="F24" i="6"/>
  <c r="E24" i="6"/>
  <c r="E19" i="6" s="1"/>
  <c r="J23" i="6"/>
  <c r="I23" i="6"/>
  <c r="I18" i="6" s="1"/>
  <c r="H23" i="6"/>
  <c r="G23" i="6"/>
  <c r="F23" i="6"/>
  <c r="E23" i="6"/>
  <c r="E18" i="6" s="1"/>
  <c r="K22" i="6"/>
  <c r="J22" i="6"/>
  <c r="I22" i="6"/>
  <c r="H22" i="6"/>
  <c r="G22" i="6"/>
  <c r="F22" i="6"/>
  <c r="E22" i="6"/>
  <c r="J21" i="6"/>
  <c r="I21" i="6"/>
  <c r="H21" i="6"/>
  <c r="G21" i="6"/>
  <c r="F21" i="6"/>
  <c r="E21" i="6"/>
  <c r="I20" i="6"/>
  <c r="E20" i="6"/>
  <c r="G18" i="6"/>
  <c r="J17" i="6"/>
  <c r="F17" i="6"/>
  <c r="J16" i="6"/>
  <c r="F16" i="6"/>
  <c r="F19" i="6" l="1"/>
  <c r="F18" i="6"/>
  <c r="N17" i="6" s="1"/>
  <c r="F15" i="6"/>
  <c r="J15" i="6"/>
  <c r="K19" i="6"/>
  <c r="K104" i="6"/>
  <c r="K59" i="6" s="1"/>
  <c r="G100" i="6"/>
  <c r="G55" i="6" s="1"/>
  <c r="G15" i="6" s="1"/>
  <c r="G59" i="6"/>
  <c r="G19" i="6" s="1"/>
  <c r="I19" i="6"/>
  <c r="K40" i="6"/>
  <c r="H18" i="6"/>
  <c r="J19" i="6"/>
  <c r="K95" i="6"/>
  <c r="K56" i="6"/>
  <c r="I15" i="6"/>
  <c r="K120" i="6"/>
  <c r="K25" i="6"/>
  <c r="K20" i="6" s="1"/>
  <c r="H100" i="6"/>
  <c r="H55" i="6" s="1"/>
  <c r="H15" i="6" s="1"/>
  <c r="K103" i="6"/>
  <c r="E56" i="6"/>
  <c r="E16" i="6" s="1"/>
  <c r="I56" i="6"/>
  <c r="I16" i="6" s="1"/>
  <c r="I59" i="6"/>
  <c r="E95" i="6"/>
  <c r="E55" i="6" s="1"/>
  <c r="E15" i="6" s="1"/>
  <c r="K21" i="6"/>
  <c r="K16" i="6" s="1"/>
  <c r="H56" i="6"/>
  <c r="H16" i="6" s="1"/>
  <c r="H58" i="6"/>
  <c r="J59" i="6"/>
  <c r="K55" i="6" l="1"/>
  <c r="K15" i="6" s="1"/>
  <c r="K100" i="6"/>
  <c r="K58" i="6"/>
  <c r="K1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25" authorId="0" shapeId="0" xr:uid="{00000000-0006-0000-0000-000001000000}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1"/>
          </rPr>
          <t xml:space="preserve">
 мероприятие Светланы Сергеевны</t>
        </r>
      </text>
    </comment>
    <comment ref="B115" authorId="0" shapeId="0" xr:uid="{00000000-0006-0000-0000-000002000000}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мероприятие Светланы Сергеевны</t>
        </r>
      </text>
    </comment>
    <comment ref="B130" authorId="0" shapeId="0" xr:uid="{00000000-0006-0000-0000-000003000000}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мероприятие Светланы Сергеевны</t>
        </r>
      </text>
    </comment>
    <comment ref="B135" authorId="0" shapeId="0" xr:uid="{00000000-0006-0000-0000-000004000000}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мероприятие Светланы Сергеевны</t>
        </r>
      </text>
    </comment>
  </commentList>
</comments>
</file>

<file path=xl/sharedStrings.xml><?xml version="1.0" encoding="utf-8"?>
<sst xmlns="http://schemas.openxmlformats.org/spreadsheetml/2006/main" count="316" uniqueCount="92">
  <si>
    <t xml:space="preserve">                                                                                                                                      </t>
  </si>
  <si>
    <t>Приложение № 1                                                                          к муницпальной программе "Комплексное и устойчивое развитие градостроительной деятельности  и земльных отношений  на территории Слюдянского муниципального образования" на 2019-2024 годы</t>
  </si>
  <si>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</si>
  <si>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</si>
  <si>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</t>
  </si>
  <si>
    <t>Объём и источник финансирования муниципальной программы</t>
  </si>
  <si>
    <t>"Комплексное и устойчивое развитие градостроительной деятельности  и земельных отношений  на территории Слюдянского муниципального образования" на 2019-2024 годы</t>
  </si>
  <si>
    <t>№ п/п</t>
  </si>
  <si>
    <t>Наименование программы, основного мероприятия</t>
  </si>
  <si>
    <t>Ответственный исполнитель мероприятия</t>
  </si>
  <si>
    <t>Источники финансирования</t>
  </si>
  <si>
    <t>Объём финансирования</t>
  </si>
  <si>
    <t>( руб.), годы</t>
  </si>
  <si>
    <t>всего</t>
  </si>
  <si>
    <t>Программа  "Комплексное и устойчивое развитие градостроительной деятельности  и земельных отношений  на территории Слюдянского муницпального образования" на 2019-2024 годы</t>
  </si>
  <si>
    <t>Основноем мероприятие: Обеспечение мероприятий по землеустройству и землепользованию., в том числе:</t>
  </si>
  <si>
    <t xml:space="preserve"> федеральный бюджет (ФБ)</t>
  </si>
  <si>
    <t>областной бюджет (ОБ)</t>
  </si>
  <si>
    <t>местный бюджет (МБ)</t>
  </si>
  <si>
    <t>Недостающие средства (НС)</t>
  </si>
  <si>
    <t>Землеустроительные работы</t>
  </si>
  <si>
    <t>Отдел архитектуры, капитального строительства и земельнх отношений</t>
  </si>
  <si>
    <t>недостающие средства (НС)</t>
  </si>
  <si>
    <t>1.1.</t>
  </si>
  <si>
    <t>Межевание земельных участков и постановка на кадастровый учёт</t>
  </si>
  <si>
    <t>1.2.</t>
  </si>
  <si>
    <t>Установление границ на местности населённых пунктов Слюдянского мунципального образования с внесением сведений о границе населённых пунктов в государственный кадастр недвижимости</t>
  </si>
  <si>
    <t>1.3.</t>
  </si>
  <si>
    <t>постановка (корректировка) территориальных зон на кадастровый учёт</t>
  </si>
  <si>
    <t>иные источники (ИИ)</t>
  </si>
  <si>
    <t>Разработка  картографического материала</t>
  </si>
  <si>
    <t>2.1.</t>
  </si>
  <si>
    <t>Разработка карт-схем населённых пунктов г. Слюдянка, п. Сухой Ручей, п. Буровщина</t>
  </si>
  <si>
    <t>2.2.</t>
  </si>
  <si>
    <t>Изготовление адресных и номерных табличек на ОКС</t>
  </si>
  <si>
    <t>3.</t>
  </si>
  <si>
    <t>Актуализация документов территориального планирования</t>
  </si>
  <si>
    <t>3.1.</t>
  </si>
  <si>
    <t>средства, планируемые к привлечению из  федерального бюджета (ФБ)</t>
  </si>
  <si>
    <t>3.2.</t>
  </si>
  <si>
    <t>3.3.</t>
  </si>
  <si>
    <t>3.5.</t>
  </si>
  <si>
    <t>3.6.</t>
  </si>
  <si>
    <t>3.7.</t>
  </si>
  <si>
    <t>3.8.</t>
  </si>
  <si>
    <t>внесение изменений в правила землепользования и застройки Слюдянского муниципального образования</t>
  </si>
  <si>
    <t>внесение изменений в генеральный план Слюдянского муниципального образования</t>
  </si>
  <si>
    <t>разработка проекта планировки территории Слюдянского муницпального образования</t>
  </si>
  <si>
    <t>определение достоверности сметной стоимости</t>
  </si>
  <si>
    <t>Лесоустройство и разработка лесохозяйственного регламента городских лесов расположенных на территории Слюдянского муницпального образования</t>
  </si>
  <si>
    <t xml:space="preserve">Исполнение Судебного решения. Срок выполнения работ по разработке лесоустроительной документации составляет два года. По решению суда нам необходимо в 2020 году документацию уже утвердить. </t>
  </si>
  <si>
    <t>Выполнение инструментально-технического обследования</t>
  </si>
  <si>
    <t>5.1.</t>
  </si>
  <si>
    <t>выполнение инструментально-технического обследования на предмет признания многоквартирных домов аварийными</t>
  </si>
  <si>
    <t>Определение рыночной стоимости объектов недвижимости (7 земельных участков)</t>
  </si>
  <si>
    <t xml:space="preserve">     Мероприятия по установке и эксплуатации рекламных конструкций           </t>
  </si>
  <si>
    <t>7.1.</t>
  </si>
  <si>
    <t xml:space="preserve">Работы по определению начальной цены для размещения рекламных конструкций       </t>
  </si>
  <si>
    <t>7.2.</t>
  </si>
  <si>
    <t>НДС при реализации прав на заключение договора на установку и эксплуатацию рекламной конструкции</t>
  </si>
  <si>
    <t xml:space="preserve">Разработка проектно-сметной документации на реконструкцию памятников архитектуры </t>
  </si>
  <si>
    <t>В. Н. Черноскутова</t>
  </si>
  <si>
    <t>Приложение № 2                                                                                                                   к муницпальной программе "Комплексное и устойчивое развитие градостроительной деятельности  и земельных отношений  на территории Слюдянского муниципального образования" на 2019-2024 годы</t>
  </si>
  <si>
    <t>Сведения о составе и значениях показателей муницпальной программы</t>
  </si>
  <si>
    <t>Наименование целевого показателя</t>
  </si>
  <si>
    <t>Ед. измерения</t>
  </si>
  <si>
    <t>Значения целевых показателей</t>
  </si>
  <si>
    <t>Результат исполнения мероприятия</t>
  </si>
  <si>
    <t>шт</t>
  </si>
  <si>
    <t xml:space="preserve">Проведение аукциона по продаже  права  заключения договора аренды земельного участка с целью пополнения бюджета Слюдянского муницпального образования. </t>
  </si>
  <si>
    <t>Во исполнении Федерального Закона от 31.12.2017 года № 507-ФЗ "О внесении изменений в градостроительный кодекс Российской Федерации и отдельные законодательные акты российской Федерации" выполнены требования ст. 23, 30 Градостроительного Кодекса</t>
  </si>
  <si>
    <t>постановке территориальных зон на кадастровый учёт</t>
  </si>
  <si>
    <t>Во исполнении Федерального Закона от 31.12.2017 года № 507-ФЗ "О внесении изменений в градостроительный кодекс Российской Федерации и отдельные законодательные акты российской Федерации" выполнены требования ст. 23, 30,34 Градостроительного Кодекса</t>
  </si>
  <si>
    <t>Повышение качества работы структурных подразделений и спасательных служб.</t>
  </si>
  <si>
    <t>внесение изменений в правила землепользования и застройки Слюдянского мунципального образования</t>
  </si>
  <si>
    <t>Во исполнении Федерального Закона от 29.12.2004 года № 190-ФЗ "Градостроительный кодекс РФ" выполнены требования ст. 33 Градостроительного Кодекса РФ</t>
  </si>
  <si>
    <t>внесение изменений в генеральный план Слюдянского муницпального образования</t>
  </si>
  <si>
    <t>Во исполнении Федерального Закона от 29.12.2004 года № 190-ФЗ "Градостроительный кодекс РФ" выполнены требования ст. 23, 24, 9, 25 Градостроительного Кодекса РФ</t>
  </si>
  <si>
    <t>Во исполнении Федерального Закона от 29.12.2004 года № 190-ФЗ "Градостроительный кодекс РФ" выполнены требования ст. 41, 41.1, 42, 45 Градостроительного Кодекса РФ</t>
  </si>
  <si>
    <t>3.4.</t>
  </si>
  <si>
    <t>Во исполнении части 1 ст 84 Лесного кодекса Российской Федерации полномочия органа местного самоуправления будут исполнены в отношении муниципальных лесов.</t>
  </si>
  <si>
    <t>Выполнение инструментально-техничсекого обследования</t>
  </si>
  <si>
    <t>выполнение инструментально-техничсекого обследования на предмет признания многоквартирных домов аварийными</t>
  </si>
  <si>
    <t>Участие в программе Иркутской области по переселени аврийоного жилищного фонда на территории Слюдянского мунципального образования, реализация Указа Президента Российской Федерации</t>
  </si>
  <si>
    <t>Определение рыночной стоимости объектов недвижимости</t>
  </si>
  <si>
    <t>Приложение № 3                                                             к муницпальной программе "Комплексное и устойчивое развитие градостроительной деятельности  и земельных отношений  на территории Слюдянского муниципального образования" на 2019-2024 годы</t>
  </si>
  <si>
    <t>Показатели результативности муниципальной программы "Комплексное и устойчивое развитие градостроительной деятельности  и земельных отношений  на территории Слюдянского муниципального образования" на 2019-2024 годы</t>
  </si>
  <si>
    <t>Наименование показателя результативности</t>
  </si>
  <si>
    <t>Ед. изм.</t>
  </si>
  <si>
    <t>Базовое значение показателя результативности за 2019год</t>
  </si>
  <si>
    <t>Значение показателя результативности по итогам реализации муницпальной программы, %</t>
  </si>
  <si>
    <t>Определение достоверности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</si>
</sst>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charset val="134"/>
      <scheme val="minor"/>
    </font>
    <font>
      <b/>
      <i/>
      <sz val="12"/>
      <color rgb="FF7030A0"/>
      <name val="Times New Roman"/>
      <charset val="204"/>
    </font>
    <font>
      <sz val="12"/>
      <color theme="1"/>
      <name val="Times New Roman"/>
      <charset val="204"/>
    </font>
    <font>
      <b/>
      <sz val="12"/>
      <color rgb="FF7030A0"/>
      <name val="Times New Roman"/>
      <charset val="204"/>
    </font>
    <font>
      <b/>
      <sz val="12"/>
      <color theme="1"/>
      <name val="Times New Roman"/>
      <charset val="204"/>
    </font>
    <font>
      <b/>
      <sz val="11"/>
      <color theme="1"/>
      <name val="Calibri"/>
      <charset val="20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  <font>
      <b/>
      <sz val="12"/>
      <color rgb="FFFF0000"/>
      <name val="Times New Roman"/>
      <charset val="204"/>
    </font>
    <font>
      <b/>
      <sz val="11"/>
      <color rgb="FFFF0000"/>
      <name val="Times New Roman"/>
      <charset val="204"/>
    </font>
    <font>
      <b/>
      <i/>
      <sz val="11"/>
      <color rgb="FFFF0000"/>
      <name val="Times New Roman"/>
      <charset val="204"/>
    </font>
    <font>
      <b/>
      <i/>
      <sz val="11"/>
      <color rgb="FF7030A0"/>
      <name val="Times New Roman"/>
      <charset val="204"/>
    </font>
    <font>
      <i/>
      <sz val="11"/>
      <color theme="1"/>
      <name val="Times New Roman"/>
      <charset val="204"/>
    </font>
    <font>
      <sz val="12"/>
      <color rgb="FFFF0000"/>
      <name val="Times New Roman"/>
      <charset val="204"/>
    </font>
    <font>
      <sz val="11"/>
      <color rgb="FFFF0000"/>
      <name val="Times New Roman"/>
      <charset val="204"/>
    </font>
    <font>
      <b/>
      <i/>
      <sz val="11"/>
      <color theme="1"/>
      <name val="Times New Roman"/>
      <charset val="204"/>
    </font>
    <font>
      <b/>
      <sz val="11"/>
      <color rgb="FF7030A0"/>
      <name val="Times New Roman"/>
      <charset val="204"/>
    </font>
    <font>
      <b/>
      <i/>
      <sz val="12"/>
      <color rgb="FFFF0000"/>
      <name val="Times New Roman"/>
      <charset val="204"/>
    </font>
    <font>
      <i/>
      <sz val="11"/>
      <color rgb="FFFF0000"/>
      <name val="Times New Roman"/>
      <charset val="204"/>
    </font>
    <font>
      <b/>
      <sz val="11"/>
      <color theme="1"/>
      <name val="Times New Roman"/>
      <charset val="204"/>
    </font>
    <font>
      <b/>
      <sz val="9"/>
      <name val="Tahoma"/>
      <charset val="204"/>
    </font>
    <font>
      <sz val="9"/>
      <name val="Tahoma"/>
      <charset val="1"/>
    </font>
    <font>
      <sz val="9"/>
      <name val="Tahoma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0" fillId="0" borderId="2" xfId="0" applyFont="1" applyFill="1" applyBorder="1"/>
    <xf numFmtId="0" fontId="4" fillId="0" borderId="0" xfId="0" applyFont="1" applyFill="1"/>
    <xf numFmtId="0" fontId="8" fillId="0" borderId="0" xfId="0" applyFont="1" applyFill="1"/>
    <xf numFmtId="0" fontId="0" fillId="0" borderId="0" xfId="0" applyFont="1" applyFill="1"/>
    <xf numFmtId="0" fontId="0" fillId="4" borderId="0" xfId="0" applyFont="1" applyFill="1"/>
    <xf numFmtId="0" fontId="0" fillId="5" borderId="0" xfId="0" applyFont="1" applyFill="1"/>
    <xf numFmtId="0" fontId="2" fillId="0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9" fillId="5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shrinkToFit="1"/>
    </xf>
    <xf numFmtId="0" fontId="2" fillId="0" borderId="43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vertical="center" wrapText="1"/>
    </xf>
    <xf numFmtId="4" fontId="10" fillId="6" borderId="4" xfId="0" applyNumberFormat="1" applyFont="1" applyFill="1" applyBorder="1" applyAlignment="1">
      <alignment horizontal="center" vertical="center"/>
    </xf>
    <xf numFmtId="4" fontId="10" fillId="6" borderId="5" xfId="0" applyNumberFormat="1" applyFont="1" applyFill="1" applyBorder="1" applyAlignment="1">
      <alignment horizontal="center" vertical="center"/>
    </xf>
    <xf numFmtId="4" fontId="10" fillId="5" borderId="5" xfId="0" applyNumberFormat="1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vertical="center" wrapText="1"/>
    </xf>
    <xf numFmtId="4" fontId="10" fillId="6" borderId="6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 applyAlignment="1">
      <alignment horizontal="center" vertical="center"/>
    </xf>
    <xf numFmtId="4" fontId="10" fillId="5" borderId="2" xfId="0" applyNumberFormat="1" applyFont="1" applyFill="1" applyBorder="1" applyAlignment="1">
      <alignment horizontal="center" vertical="center"/>
    </xf>
    <xf numFmtId="0" fontId="11" fillId="6" borderId="49" xfId="0" applyFont="1" applyFill="1" applyBorder="1" applyAlignment="1">
      <alignment vertical="center" wrapText="1"/>
    </xf>
    <xf numFmtId="0" fontId="11" fillId="6" borderId="51" xfId="0" applyFont="1" applyFill="1" applyBorder="1" applyAlignment="1">
      <alignment vertical="center" wrapText="1"/>
    </xf>
    <xf numFmtId="4" fontId="10" fillId="6" borderId="7" xfId="0" applyNumberFormat="1" applyFont="1" applyFill="1" applyBorder="1" applyAlignment="1">
      <alignment horizontal="center" vertical="center"/>
    </xf>
    <xf numFmtId="4" fontId="10" fillId="6" borderId="8" xfId="0" applyNumberFormat="1" applyFont="1" applyFill="1" applyBorder="1" applyAlignment="1">
      <alignment horizontal="center" vertical="center"/>
    </xf>
    <xf numFmtId="4" fontId="10" fillId="5" borderId="8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4" fontId="1" fillId="2" borderId="9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center" vertical="center"/>
    </xf>
    <xf numFmtId="4" fontId="1" fillId="5" borderId="8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4" fontId="2" fillId="5" borderId="5" xfId="0" applyNumberFormat="1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vertical="center" wrapText="1"/>
    </xf>
    <xf numFmtId="0" fontId="8" fillId="3" borderId="54" xfId="0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 wrapText="1"/>
    </xf>
    <xf numFmtId="4" fontId="15" fillId="0" borderId="3" xfId="0" applyNumberFormat="1" applyFont="1" applyFill="1" applyBorder="1" applyAlignment="1">
      <alignment horizontal="center" vertical="center"/>
    </xf>
    <xf numFmtId="4" fontId="15" fillId="4" borderId="3" xfId="0" applyNumberFormat="1" applyFont="1" applyFill="1" applyBorder="1" applyAlignment="1">
      <alignment horizontal="center" vertical="center"/>
    </xf>
    <xf numFmtId="4" fontId="15" fillId="5" borderId="3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center" vertical="center"/>
    </xf>
    <xf numFmtId="4" fontId="15" fillId="4" borderId="2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vertical="center" wrapText="1"/>
    </xf>
    <xf numFmtId="0" fontId="16" fillId="0" borderId="5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13" fillId="2" borderId="5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0" fillId="4" borderId="2" xfId="0" applyNumberFormat="1" applyFont="1" applyFill="1" applyBorder="1"/>
    <xf numFmtId="4" fontId="0" fillId="4" borderId="8" xfId="0" applyNumberFormat="1" applyFont="1" applyFill="1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10" fillId="6" borderId="36" xfId="0" applyNumberFormat="1" applyFont="1" applyFill="1" applyBorder="1" applyAlignment="1">
      <alignment horizontal="center" vertical="center"/>
    </xf>
    <xf numFmtId="4" fontId="10" fillId="6" borderId="35" xfId="0" applyNumberFormat="1" applyFont="1" applyFill="1" applyBorder="1" applyAlignment="1">
      <alignment horizontal="center" vertical="center"/>
    </xf>
    <xf numFmtId="4" fontId="0" fillId="0" borderId="0" xfId="0" applyNumberFormat="1" applyFont="1" applyFill="1"/>
    <xf numFmtId="4" fontId="10" fillId="6" borderId="37" xfId="0" applyNumberFormat="1" applyFont="1" applyFill="1" applyBorder="1" applyAlignment="1">
      <alignment horizontal="center" vertical="center"/>
    </xf>
    <xf numFmtId="4" fontId="1" fillId="2" borderId="59" xfId="0" applyNumberFormat="1" applyFont="1" applyFill="1" applyBorder="1" applyAlignment="1">
      <alignment horizontal="center" vertical="center"/>
    </xf>
    <xf numFmtId="4" fontId="1" fillId="2" borderId="35" xfId="0" applyNumberFormat="1" applyFont="1" applyFill="1" applyBorder="1" applyAlignment="1">
      <alignment horizontal="center" vertical="center"/>
    </xf>
    <xf numFmtId="3" fontId="4" fillId="0" borderId="55" xfId="0" applyNumberFormat="1" applyFont="1" applyFill="1" applyBorder="1" applyAlignment="1">
      <alignment horizontal="center" vertical="center"/>
    </xf>
    <xf numFmtId="4" fontId="1" fillId="2" borderId="37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4" fontId="2" fillId="0" borderId="59" xfId="0" applyNumberFormat="1" applyFont="1" applyFill="1" applyBorder="1" applyAlignment="1">
      <alignment horizontal="center" vertical="center"/>
    </xf>
    <xf numFmtId="4" fontId="2" fillId="0" borderId="60" xfId="0" applyNumberFormat="1" applyFont="1" applyFill="1" applyBorder="1" applyAlignment="1">
      <alignment horizontal="center" vertical="center"/>
    </xf>
    <xf numFmtId="4" fontId="1" fillId="2" borderId="36" xfId="0" applyNumberFormat="1" applyFont="1" applyFill="1" applyBorder="1" applyAlignment="1">
      <alignment horizontal="center" vertical="center"/>
    </xf>
    <xf numFmtId="4" fontId="15" fillId="0" borderId="59" xfId="0" applyNumberFormat="1" applyFont="1" applyFill="1" applyBorder="1" applyAlignment="1">
      <alignment horizontal="center" vertical="center"/>
    </xf>
    <xf numFmtId="4" fontId="15" fillId="0" borderId="35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60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8" fillId="2" borderId="55" xfId="0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vertical="center" wrapText="1"/>
    </xf>
    <xf numFmtId="0" fontId="8" fillId="2" borderId="56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wrapText="1"/>
    </xf>
    <xf numFmtId="4" fontId="19" fillId="2" borderId="5" xfId="0" applyNumberFormat="1" applyFont="1" applyFill="1" applyBorder="1" applyAlignment="1">
      <alignment horizontal="center" vertical="center"/>
    </xf>
    <xf numFmtId="4" fontId="19" fillId="5" borderId="5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4" fontId="19" fillId="2" borderId="2" xfId="0" applyNumberFormat="1" applyFont="1" applyFill="1" applyBorder="1" applyAlignment="1">
      <alignment horizontal="center" vertical="center"/>
    </xf>
    <xf numFmtId="4" fontId="19" fillId="5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4" fontId="19" fillId="2" borderId="8" xfId="0" applyNumberFormat="1" applyFont="1" applyFill="1" applyBorder="1" applyAlignment="1">
      <alignment horizontal="center" vertical="center"/>
    </xf>
    <xf numFmtId="4" fontId="19" fillId="5" borderId="8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4" fontId="15" fillId="4" borderId="9" xfId="0" applyNumberFormat="1" applyFont="1" applyFill="1" applyBorder="1" applyAlignment="1">
      <alignment horizontal="center" vertical="center"/>
    </xf>
    <xf numFmtId="4" fontId="15" fillId="5" borderId="9" xfId="0" applyNumberFormat="1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3" fillId="2" borderId="59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9" xfId="0" applyNumberFormat="1" applyFont="1" applyFill="1" applyBorder="1" applyAlignment="1">
      <alignment horizontal="center" vertical="center" wrapText="1"/>
    </xf>
    <xf numFmtId="4" fontId="3" fillId="2" borderId="60" xfId="0" applyNumberFormat="1" applyFont="1" applyFill="1" applyBorder="1" applyAlignment="1">
      <alignment horizontal="center" vertical="center"/>
    </xf>
    <xf numFmtId="4" fontId="19" fillId="2" borderId="36" xfId="0" applyNumberFormat="1" applyFont="1" applyFill="1" applyBorder="1" applyAlignment="1">
      <alignment horizontal="center" vertical="center"/>
    </xf>
    <xf numFmtId="4" fontId="19" fillId="2" borderId="35" xfId="0" applyNumberFormat="1" applyFont="1" applyFill="1" applyBorder="1" applyAlignment="1">
      <alignment horizontal="center" vertical="center"/>
    </xf>
    <xf numFmtId="4" fontId="19" fillId="2" borderId="37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0" fontId="21" fillId="3" borderId="52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center" vertical="center"/>
    </xf>
    <xf numFmtId="4" fontId="4" fillId="5" borderId="5" xfId="0" applyNumberFormat="1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vertical="center" wrapText="1"/>
    </xf>
    <xf numFmtId="0" fontId="8" fillId="3" borderId="56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4" fontId="10" fillId="3" borderId="31" xfId="0" applyNumberFormat="1" applyFont="1" applyFill="1" applyBorder="1" applyAlignment="1">
      <alignment horizontal="center" vertical="center"/>
    </xf>
    <xf numFmtId="4" fontId="10" fillId="5" borderId="3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4" fontId="4" fillId="3" borderId="8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center" vertical="center"/>
    </xf>
    <xf numFmtId="0" fontId="21" fillId="3" borderId="55" xfId="0" applyFont="1" applyFill="1" applyBorder="1" applyAlignment="1">
      <alignment vertical="center" wrapText="1"/>
    </xf>
    <xf numFmtId="4" fontId="4" fillId="3" borderId="9" xfId="0" applyNumberFormat="1" applyFont="1" applyFill="1" applyBorder="1" applyAlignment="1">
      <alignment horizontal="center" vertical="center"/>
    </xf>
    <xf numFmtId="4" fontId="0" fillId="4" borderId="0" xfId="0" applyNumberFormat="1" applyFont="1" applyFill="1"/>
    <xf numFmtId="4" fontId="4" fillId="3" borderId="36" xfId="0" applyNumberFormat="1" applyFont="1" applyFill="1" applyBorder="1" applyAlignment="1">
      <alignment horizontal="center" vertical="center"/>
    </xf>
    <xf numFmtId="4" fontId="4" fillId="3" borderId="35" xfId="0" applyNumberFormat="1" applyFont="1" applyFill="1" applyBorder="1" applyAlignment="1">
      <alignment horizontal="center" vertical="center"/>
    </xf>
    <xf numFmtId="4" fontId="4" fillId="3" borderId="60" xfId="0" applyNumberFormat="1" applyFont="1" applyFill="1" applyBorder="1" applyAlignment="1">
      <alignment horizontal="center" vertical="center"/>
    </xf>
    <xf numFmtId="4" fontId="10" fillId="3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53" xfId="0" applyFont="1" applyFill="1" applyBorder="1"/>
    <xf numFmtId="4" fontId="4" fillId="3" borderId="22" xfId="0" applyNumberFormat="1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center" vertical="center"/>
    </xf>
    <xf numFmtId="4" fontId="4" fillId="3" borderId="3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4" fillId="5" borderId="30" xfId="0" applyFont="1" applyFill="1" applyBorder="1" applyAlignment="1">
      <alignment horizontal="center" vertical="center" wrapText="1" shrinkToFit="1"/>
    </xf>
    <xf numFmtId="0" fontId="4" fillId="5" borderId="63" xfId="0" applyFont="1" applyFill="1" applyBorder="1" applyAlignment="1">
      <alignment horizontal="center" vertical="center" wrapText="1" shrinkToFi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63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shrinkToFit="1"/>
    </xf>
    <xf numFmtId="0" fontId="4" fillId="0" borderId="44" xfId="0" applyFont="1" applyFill="1" applyBorder="1" applyAlignment="1">
      <alignment horizontal="center" shrinkToFit="1"/>
    </xf>
    <xf numFmtId="0" fontId="4" fillId="0" borderId="39" xfId="0" applyFont="1" applyFill="1" applyBorder="1" applyAlignment="1">
      <alignment horizontal="center" shrinkToFit="1"/>
    </xf>
    <xf numFmtId="0" fontId="4" fillId="4" borderId="39" xfId="0" applyFont="1" applyFill="1" applyBorder="1" applyAlignment="1">
      <alignment horizontal="center" shrinkToFit="1"/>
    </xf>
    <xf numFmtId="0" fontId="4" fillId="5" borderId="39" xfId="0" applyFont="1" applyFill="1" applyBorder="1" applyAlignment="1">
      <alignment horizontal="center" shrinkToFit="1"/>
    </xf>
    <xf numFmtId="0" fontId="4" fillId="0" borderId="38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shrinkToFit="1"/>
    </xf>
    <xf numFmtId="0" fontId="10" fillId="6" borderId="6" xfId="0" applyFont="1" applyFill="1" applyBorder="1" applyAlignment="1">
      <alignment horizontal="center" shrinkToFit="1"/>
    </xf>
    <xf numFmtId="0" fontId="10" fillId="6" borderId="50" xfId="0" applyFont="1" applyFill="1" applyBorder="1" applyAlignment="1">
      <alignment horizontal="center" shrinkToFit="1"/>
    </xf>
    <xf numFmtId="0" fontId="1" fillId="2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shrinkToFit="1"/>
    </xf>
    <xf numFmtId="0" fontId="9" fillId="5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  <xf numFmtId="0" fontId="4" fillId="5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9" fontId="0" fillId="0" borderId="35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158"/>
  <sheetViews>
    <sheetView view="pageBreakPreview" topLeftCell="A110" zoomScaleNormal="100" zoomScaleSheetLayoutView="100" workbookViewId="0">
      <selection activeCell="H18" sqref="H18"/>
    </sheetView>
  </sheetViews>
  <sheetFormatPr defaultColWidth="9.140625" defaultRowHeight="15.75"/>
  <cols>
    <col min="1" max="1" width="8.85546875" style="18" customWidth="1"/>
    <col min="2" max="2" width="46.7109375" style="19" customWidth="1"/>
    <col min="3" max="3" width="45" style="19" customWidth="1"/>
    <col min="4" max="4" width="29.140625" style="20" customWidth="1"/>
    <col min="5" max="5" width="16" style="20" customWidth="1"/>
    <col min="6" max="6" width="15.5703125" style="21" customWidth="1"/>
    <col min="7" max="7" width="15" style="20" customWidth="1"/>
    <col min="8" max="8" width="15.28515625" style="22" customWidth="1"/>
    <col min="9" max="10" width="15" style="20" customWidth="1"/>
    <col min="11" max="11" width="15.85546875" style="20" customWidth="1"/>
    <col min="12" max="14" width="39.85546875" style="20" customWidth="1"/>
    <col min="15" max="16384" width="9.140625" style="20"/>
  </cols>
  <sheetData>
    <row r="1" spans="1:17">
      <c r="B1" s="23" t="s">
        <v>0</v>
      </c>
      <c r="C1" s="23"/>
      <c r="D1" s="23"/>
      <c r="E1" s="23"/>
      <c r="F1" s="24"/>
      <c r="H1" s="25"/>
      <c r="I1" s="213" t="s">
        <v>1</v>
      </c>
      <c r="J1" s="213"/>
      <c r="K1" s="213"/>
      <c r="L1" s="23"/>
      <c r="M1" s="23"/>
      <c r="N1" s="23"/>
      <c r="O1" s="23"/>
      <c r="P1" s="23"/>
      <c r="Q1" s="23"/>
    </row>
    <row r="2" spans="1:17" ht="14.25" customHeight="1">
      <c r="B2" s="23" t="s">
        <v>2</v>
      </c>
      <c r="C2" s="23"/>
      <c r="D2" s="23"/>
      <c r="E2" s="23"/>
      <c r="F2" s="24"/>
      <c r="H2" s="25"/>
      <c r="I2" s="213"/>
      <c r="J2" s="213"/>
      <c r="K2" s="213"/>
      <c r="L2" s="23"/>
      <c r="M2" s="23"/>
      <c r="N2" s="23"/>
      <c r="O2" s="23"/>
      <c r="P2" s="23"/>
      <c r="Q2" s="23"/>
    </row>
    <row r="3" spans="1:17" ht="36" customHeight="1">
      <c r="B3" s="23" t="s">
        <v>3</v>
      </c>
      <c r="C3" s="23"/>
      <c r="D3" s="23"/>
      <c r="E3" s="23"/>
      <c r="F3" s="24"/>
      <c r="H3" s="25"/>
      <c r="I3" s="213"/>
      <c r="J3" s="213"/>
      <c r="K3" s="213"/>
      <c r="L3" s="23"/>
      <c r="M3" s="23"/>
      <c r="N3" s="23"/>
      <c r="O3" s="23"/>
      <c r="P3" s="23"/>
      <c r="Q3" s="23"/>
    </row>
    <row r="4" spans="1:17">
      <c r="B4" s="23" t="s">
        <v>4</v>
      </c>
      <c r="C4" s="23"/>
      <c r="D4" s="23"/>
      <c r="E4" s="23"/>
      <c r="F4" s="24"/>
      <c r="G4" s="345"/>
      <c r="H4" s="346"/>
      <c r="I4" s="345"/>
      <c r="J4" s="345"/>
      <c r="K4" s="345"/>
      <c r="L4" s="23"/>
      <c r="M4" s="23"/>
      <c r="N4" s="23"/>
      <c r="O4" s="23"/>
      <c r="P4" s="23"/>
      <c r="Q4" s="23"/>
    </row>
    <row r="5" spans="1:17">
      <c r="B5" s="26"/>
      <c r="C5" s="26"/>
    </row>
    <row r="6" spans="1:17">
      <c r="A6" s="347" t="s">
        <v>5</v>
      </c>
      <c r="B6" s="347"/>
      <c r="C6" s="347"/>
      <c r="D6" s="347"/>
      <c r="E6" s="347"/>
      <c r="F6" s="348"/>
      <c r="G6" s="347"/>
      <c r="H6" s="349"/>
      <c r="I6" s="347"/>
      <c r="J6" s="347"/>
      <c r="K6" s="347"/>
      <c r="L6" s="27"/>
      <c r="M6" s="27"/>
      <c r="N6" s="27"/>
      <c r="O6" s="27"/>
      <c r="P6" s="27"/>
      <c r="Q6" s="27"/>
    </row>
    <row r="7" spans="1:17" ht="23.25" customHeight="1">
      <c r="A7" s="347" t="s">
        <v>6</v>
      </c>
      <c r="B7" s="347"/>
      <c r="C7" s="347"/>
      <c r="D7" s="347"/>
      <c r="E7" s="347"/>
      <c r="F7" s="348"/>
      <c r="G7" s="347"/>
      <c r="H7" s="349"/>
      <c r="I7" s="347"/>
      <c r="J7" s="347"/>
      <c r="K7" s="347"/>
      <c r="L7" s="27"/>
      <c r="M7" s="27"/>
      <c r="N7" s="27"/>
      <c r="O7" s="27"/>
      <c r="P7" s="27"/>
      <c r="Q7" s="27"/>
    </row>
    <row r="8" spans="1:17">
      <c r="B8" s="28"/>
      <c r="C8" s="28"/>
    </row>
    <row r="9" spans="1:17" ht="15.75" customHeight="1">
      <c r="A9" s="326" t="s">
        <v>7</v>
      </c>
      <c r="B9" s="273" t="s">
        <v>8</v>
      </c>
      <c r="C9" s="219" t="s">
        <v>9</v>
      </c>
      <c r="D9" s="219" t="s">
        <v>10</v>
      </c>
      <c r="E9" s="350" t="s">
        <v>11</v>
      </c>
      <c r="F9" s="351"/>
      <c r="G9" s="352"/>
      <c r="H9" s="353"/>
      <c r="I9" s="352"/>
      <c r="J9" s="352"/>
      <c r="K9" s="273"/>
    </row>
    <row r="10" spans="1:17">
      <c r="A10" s="327"/>
      <c r="B10" s="274"/>
      <c r="C10" s="220"/>
      <c r="D10" s="220"/>
      <c r="E10" s="354" t="s">
        <v>12</v>
      </c>
      <c r="F10" s="355"/>
      <c r="G10" s="356"/>
      <c r="H10" s="357"/>
      <c r="I10" s="356"/>
      <c r="J10" s="356"/>
      <c r="K10" s="275"/>
    </row>
    <row r="11" spans="1:17" ht="15.75" customHeight="1">
      <c r="A11" s="327"/>
      <c r="B11" s="274"/>
      <c r="C11" s="220"/>
      <c r="D11" s="220"/>
      <c r="E11" s="219">
        <v>2019</v>
      </c>
      <c r="F11" s="341">
        <v>2020</v>
      </c>
      <c r="G11" s="219">
        <v>2021</v>
      </c>
      <c r="H11" s="343">
        <v>2022</v>
      </c>
      <c r="I11" s="219">
        <v>2023</v>
      </c>
      <c r="J11" s="219">
        <v>2024</v>
      </c>
      <c r="K11" s="219" t="s">
        <v>13</v>
      </c>
    </row>
    <row r="12" spans="1:17" ht="84.75" customHeight="1">
      <c r="A12" s="327"/>
      <c r="B12" s="275"/>
      <c r="C12" s="221"/>
      <c r="D12" s="221"/>
      <c r="E12" s="221"/>
      <c r="F12" s="342"/>
      <c r="G12" s="221"/>
      <c r="H12" s="344"/>
      <c r="I12" s="221"/>
      <c r="J12" s="221"/>
      <c r="K12" s="221"/>
    </row>
    <row r="13" spans="1:17">
      <c r="A13" s="29"/>
      <c r="B13" s="30">
        <v>1</v>
      </c>
      <c r="C13" s="30"/>
      <c r="D13" s="30">
        <v>3</v>
      </c>
      <c r="E13" s="30">
        <v>4</v>
      </c>
      <c r="F13" s="31">
        <v>5</v>
      </c>
      <c r="G13" s="30">
        <v>6</v>
      </c>
      <c r="H13" s="32">
        <v>7</v>
      </c>
      <c r="I13" s="106">
        <v>8</v>
      </c>
      <c r="J13" s="106">
        <v>9</v>
      </c>
      <c r="K13" s="107">
        <v>10</v>
      </c>
    </row>
    <row r="14" spans="1:17">
      <c r="A14" s="319" t="s">
        <v>14</v>
      </c>
      <c r="B14" s="320"/>
      <c r="C14" s="320"/>
      <c r="D14" s="320"/>
      <c r="E14" s="321"/>
      <c r="F14" s="322"/>
      <c r="G14" s="321"/>
      <c r="H14" s="323"/>
      <c r="I14" s="321"/>
      <c r="J14" s="321"/>
      <c r="K14" s="324"/>
    </row>
    <row r="15" spans="1:17">
      <c r="A15" s="328"/>
      <c r="B15" s="209" t="s">
        <v>15</v>
      </c>
      <c r="C15" s="210"/>
      <c r="D15" s="33" t="s">
        <v>13</v>
      </c>
      <c r="E15" s="34">
        <f t="shared" ref="E15:K19" si="0">E20+E40+E55+E120+E115+E130+E135+E150</f>
        <v>1610836.64</v>
      </c>
      <c r="F15" s="34">
        <f t="shared" si="0"/>
        <v>5130000</v>
      </c>
      <c r="G15" s="35">
        <f t="shared" si="0"/>
        <v>1700000</v>
      </c>
      <c r="H15" s="36">
        <f t="shared" si="0"/>
        <v>2328340</v>
      </c>
      <c r="I15" s="35">
        <f t="shared" si="0"/>
        <v>1700000</v>
      </c>
      <c r="J15" s="35">
        <f t="shared" si="0"/>
        <v>1700000</v>
      </c>
      <c r="K15" s="108">
        <f>K20+K40+K55+K120+K115+K130+K135+K150</f>
        <v>14169176.640000001</v>
      </c>
    </row>
    <row r="16" spans="1:17" ht="30">
      <c r="A16" s="329"/>
      <c r="B16" s="211"/>
      <c r="C16" s="212"/>
      <c r="D16" s="37" t="s">
        <v>16</v>
      </c>
      <c r="E16" s="38">
        <f t="shared" si="0"/>
        <v>0</v>
      </c>
      <c r="F16" s="38">
        <f t="shared" si="0"/>
        <v>0</v>
      </c>
      <c r="G16" s="39">
        <f t="shared" si="0"/>
        <v>0</v>
      </c>
      <c r="H16" s="40">
        <f t="shared" si="0"/>
        <v>0</v>
      </c>
      <c r="I16" s="39">
        <f t="shared" si="0"/>
        <v>0</v>
      </c>
      <c r="J16" s="39">
        <f t="shared" si="0"/>
        <v>0</v>
      </c>
      <c r="K16" s="109">
        <f t="shared" si="0"/>
        <v>0</v>
      </c>
    </row>
    <row r="17" spans="1:14">
      <c r="A17" s="329"/>
      <c r="B17" s="211"/>
      <c r="C17" s="212"/>
      <c r="D17" s="37" t="s">
        <v>17</v>
      </c>
      <c r="E17" s="38">
        <f t="shared" si="0"/>
        <v>137000</v>
      </c>
      <c r="F17" s="38">
        <f t="shared" si="0"/>
        <v>0</v>
      </c>
      <c r="G17" s="39">
        <f t="shared" si="0"/>
        <v>0</v>
      </c>
      <c r="H17" s="40">
        <f t="shared" si="0"/>
        <v>0</v>
      </c>
      <c r="I17" s="39">
        <f t="shared" si="0"/>
        <v>0</v>
      </c>
      <c r="J17" s="39">
        <f t="shared" si="0"/>
        <v>0</v>
      </c>
      <c r="K17" s="109">
        <f t="shared" si="0"/>
        <v>137000</v>
      </c>
      <c r="N17" s="110">
        <f>F18-988201</f>
        <v>-758201</v>
      </c>
    </row>
    <row r="18" spans="1:14">
      <c r="A18" s="329"/>
      <c r="B18" s="211"/>
      <c r="C18" s="212"/>
      <c r="D18" s="41" t="s">
        <v>18</v>
      </c>
      <c r="E18" s="38">
        <f>E23+E43+E58+E123+E118+E133+E138+E153</f>
        <v>1053836.6400000001</v>
      </c>
      <c r="F18" s="38">
        <f t="shared" si="0"/>
        <v>230000</v>
      </c>
      <c r="G18" s="39">
        <f t="shared" si="0"/>
        <v>561440</v>
      </c>
      <c r="H18" s="40">
        <f t="shared" si="0"/>
        <v>888340</v>
      </c>
      <c r="I18" s="39">
        <f t="shared" si="0"/>
        <v>260000</v>
      </c>
      <c r="J18" s="39">
        <f t="shared" si="0"/>
        <v>260000</v>
      </c>
      <c r="K18" s="109">
        <f>K23+K43+K58+K123+K118+K133+K138+K153</f>
        <v>3253616.6400000001</v>
      </c>
    </row>
    <row r="19" spans="1:14" ht="28.5">
      <c r="A19" s="330"/>
      <c r="B19" s="211"/>
      <c r="C19" s="212"/>
      <c r="D19" s="42" t="s">
        <v>19</v>
      </c>
      <c r="E19" s="43">
        <f>E24+E44+E59+E124+E119+E134+E139+E154</f>
        <v>420000</v>
      </c>
      <c r="F19" s="43">
        <f t="shared" si="0"/>
        <v>4900000</v>
      </c>
      <c r="G19" s="44">
        <f t="shared" si="0"/>
        <v>1138560</v>
      </c>
      <c r="H19" s="45">
        <f t="shared" si="0"/>
        <v>1440000</v>
      </c>
      <c r="I19" s="44">
        <f t="shared" si="0"/>
        <v>1440000</v>
      </c>
      <c r="J19" s="44">
        <f t="shared" si="0"/>
        <v>1440000</v>
      </c>
      <c r="K19" s="111">
        <f>K24+K44+K59+K124+K119+K134+K139+K154</f>
        <v>10778560</v>
      </c>
    </row>
    <row r="20" spans="1:14" ht="15.75" customHeight="1">
      <c r="A20" s="331">
        <v>1</v>
      </c>
      <c r="B20" s="244" t="s">
        <v>20</v>
      </c>
      <c r="C20" s="244" t="s">
        <v>21</v>
      </c>
      <c r="D20" s="46" t="s">
        <v>13</v>
      </c>
      <c r="E20" s="47">
        <f>E25+E30+E35</f>
        <v>855135.73</v>
      </c>
      <c r="F20" s="47">
        <f>F25+F30+F35</f>
        <v>30000</v>
      </c>
      <c r="G20" s="47">
        <f t="shared" ref="G20:K24" si="1">G25+G30+G35</f>
        <v>0</v>
      </c>
      <c r="H20" s="48">
        <f t="shared" si="1"/>
        <v>0</v>
      </c>
      <c r="I20" s="47">
        <f t="shared" si="1"/>
        <v>0</v>
      </c>
      <c r="J20" s="47">
        <f t="shared" si="1"/>
        <v>0</v>
      </c>
      <c r="K20" s="112">
        <f>K25+K30+K35</f>
        <v>885135.73</v>
      </c>
    </row>
    <row r="21" spans="1:14" ht="22.5" customHeight="1">
      <c r="A21" s="317"/>
      <c r="B21" s="245"/>
      <c r="C21" s="245"/>
      <c r="D21" s="49" t="s">
        <v>16</v>
      </c>
      <c r="E21" s="50">
        <f t="shared" ref="E21:F24" si="2">E26+E31+E36</f>
        <v>0</v>
      </c>
      <c r="F21" s="50">
        <f t="shared" si="2"/>
        <v>0</v>
      </c>
      <c r="G21" s="50">
        <f t="shared" si="1"/>
        <v>0</v>
      </c>
      <c r="H21" s="51">
        <f t="shared" si="1"/>
        <v>0</v>
      </c>
      <c r="I21" s="50">
        <f t="shared" si="1"/>
        <v>0</v>
      </c>
      <c r="J21" s="50">
        <f t="shared" si="1"/>
        <v>0</v>
      </c>
      <c r="K21" s="113">
        <f t="shared" si="1"/>
        <v>0</v>
      </c>
    </row>
    <row r="22" spans="1:14">
      <c r="A22" s="317"/>
      <c r="B22" s="245"/>
      <c r="C22" s="245"/>
      <c r="D22" s="52" t="s">
        <v>17</v>
      </c>
      <c r="E22" s="50">
        <f t="shared" si="2"/>
        <v>0</v>
      </c>
      <c r="F22" s="50">
        <f t="shared" si="2"/>
        <v>0</v>
      </c>
      <c r="G22" s="50">
        <f t="shared" si="1"/>
        <v>0</v>
      </c>
      <c r="H22" s="51">
        <f t="shared" si="1"/>
        <v>0</v>
      </c>
      <c r="I22" s="50">
        <f t="shared" si="1"/>
        <v>0</v>
      </c>
      <c r="J22" s="50">
        <f t="shared" si="1"/>
        <v>0</v>
      </c>
      <c r="K22" s="113">
        <f t="shared" si="1"/>
        <v>0</v>
      </c>
    </row>
    <row r="23" spans="1:14">
      <c r="A23" s="317"/>
      <c r="B23" s="245"/>
      <c r="C23" s="245"/>
      <c r="D23" s="52" t="s">
        <v>18</v>
      </c>
      <c r="E23" s="50">
        <f t="shared" si="2"/>
        <v>435135.73</v>
      </c>
      <c r="F23" s="50">
        <f>F28+F33+F38</f>
        <v>30000</v>
      </c>
      <c r="G23" s="50">
        <f t="shared" si="1"/>
        <v>0</v>
      </c>
      <c r="H23" s="51">
        <f t="shared" si="1"/>
        <v>0</v>
      </c>
      <c r="I23" s="50">
        <f t="shared" si="1"/>
        <v>0</v>
      </c>
      <c r="J23" s="50">
        <f t="shared" si="1"/>
        <v>0</v>
      </c>
      <c r="K23" s="113">
        <f>K28+K33+K38</f>
        <v>465135.73</v>
      </c>
      <c r="L23" s="114"/>
    </row>
    <row r="24" spans="1:14" ht="30">
      <c r="A24" s="318"/>
      <c r="B24" s="246"/>
      <c r="C24" s="246"/>
      <c r="D24" s="53" t="s">
        <v>22</v>
      </c>
      <c r="E24" s="50">
        <f>E29+E34+E39</f>
        <v>420000</v>
      </c>
      <c r="F24" s="54">
        <f t="shared" si="2"/>
        <v>0</v>
      </c>
      <c r="G24" s="54">
        <f t="shared" si="1"/>
        <v>0</v>
      </c>
      <c r="H24" s="55">
        <f t="shared" si="1"/>
        <v>0</v>
      </c>
      <c r="I24" s="54">
        <f t="shared" si="1"/>
        <v>0</v>
      </c>
      <c r="J24" s="54">
        <f t="shared" si="1"/>
        <v>0</v>
      </c>
      <c r="K24" s="115">
        <f>K29+K34+K39</f>
        <v>420000</v>
      </c>
    </row>
    <row r="25" spans="1:14" s="15" customFormat="1" ht="15.75" customHeight="1">
      <c r="A25" s="332" t="s">
        <v>23</v>
      </c>
      <c r="B25" s="276" t="s">
        <v>24</v>
      </c>
      <c r="C25" s="222" t="s">
        <v>21</v>
      </c>
      <c r="D25" s="56" t="s">
        <v>13</v>
      </c>
      <c r="E25" s="57">
        <f>E26+E27+E28+E29</f>
        <v>435135.73</v>
      </c>
      <c r="F25" s="58">
        <f>L33</f>
        <v>0</v>
      </c>
      <c r="G25" s="57">
        <f t="shared" ref="G25:K25" si="3">G26+G27+G28+G29</f>
        <v>0</v>
      </c>
      <c r="H25" s="59">
        <f t="shared" si="3"/>
        <v>0</v>
      </c>
      <c r="I25" s="57">
        <f t="shared" si="3"/>
        <v>0</v>
      </c>
      <c r="J25" s="57">
        <f t="shared" si="3"/>
        <v>0</v>
      </c>
      <c r="K25" s="116">
        <f t="shared" si="3"/>
        <v>435135.73</v>
      </c>
    </row>
    <row r="26" spans="1:14" s="15" customFormat="1">
      <c r="A26" s="333"/>
      <c r="B26" s="277"/>
      <c r="C26" s="223"/>
      <c r="D26" s="60" t="s">
        <v>16</v>
      </c>
      <c r="E26" s="61">
        <v>0</v>
      </c>
      <c r="F26" s="62">
        <v>0</v>
      </c>
      <c r="G26" s="61">
        <v>0</v>
      </c>
      <c r="H26" s="63">
        <v>0</v>
      </c>
      <c r="I26" s="61">
        <v>0</v>
      </c>
      <c r="J26" s="61">
        <v>0</v>
      </c>
      <c r="K26" s="117">
        <f t="shared" ref="K26:K29" si="4">E26+F26+G26+H26+I26+J26</f>
        <v>0</v>
      </c>
    </row>
    <row r="27" spans="1:14" s="15" customFormat="1">
      <c r="A27" s="333"/>
      <c r="B27" s="277"/>
      <c r="C27" s="223"/>
      <c r="D27" s="60" t="s">
        <v>17</v>
      </c>
      <c r="E27" s="61">
        <v>0</v>
      </c>
      <c r="F27" s="62">
        <v>0</v>
      </c>
      <c r="G27" s="61">
        <v>0</v>
      </c>
      <c r="H27" s="63">
        <v>0</v>
      </c>
      <c r="I27" s="61">
        <v>0</v>
      </c>
      <c r="J27" s="61">
        <v>0</v>
      </c>
      <c r="K27" s="117">
        <f t="shared" si="4"/>
        <v>0</v>
      </c>
    </row>
    <row r="28" spans="1:14" s="15" customFormat="1">
      <c r="A28" s="333"/>
      <c r="B28" s="277"/>
      <c r="C28" s="223"/>
      <c r="D28" s="64" t="s">
        <v>18</v>
      </c>
      <c r="E28" s="61">
        <v>435135.73</v>
      </c>
      <c r="F28" s="62">
        <v>0</v>
      </c>
      <c r="G28" s="61">
        <v>0</v>
      </c>
      <c r="H28" s="63">
        <v>0</v>
      </c>
      <c r="I28" s="61">
        <v>0</v>
      </c>
      <c r="J28" s="61">
        <v>0</v>
      </c>
      <c r="K28" s="117">
        <f t="shared" si="4"/>
        <v>435135.73</v>
      </c>
    </row>
    <row r="29" spans="1:14" s="15" customFormat="1">
      <c r="A29" s="334"/>
      <c r="B29" s="278"/>
      <c r="C29" s="224"/>
      <c r="D29" s="65" t="s">
        <v>22</v>
      </c>
      <c r="E29" s="66">
        <v>0</v>
      </c>
      <c r="F29" s="67">
        <v>0</v>
      </c>
      <c r="G29" s="66">
        <v>0</v>
      </c>
      <c r="H29" s="68">
        <v>0</v>
      </c>
      <c r="I29" s="66">
        <v>0</v>
      </c>
      <c r="J29" s="66">
        <v>0</v>
      </c>
      <c r="K29" s="118">
        <f t="shared" si="4"/>
        <v>0</v>
      </c>
    </row>
    <row r="30" spans="1:14" s="15" customFormat="1" ht="15.75" customHeight="1">
      <c r="A30" s="332" t="s">
        <v>25</v>
      </c>
      <c r="B30" s="250" t="s">
        <v>26</v>
      </c>
      <c r="C30" s="222" t="s">
        <v>21</v>
      </c>
      <c r="D30" s="56" t="s">
        <v>13</v>
      </c>
      <c r="E30" s="57">
        <f>E31+E32+E33+E34</f>
        <v>0</v>
      </c>
      <c r="F30" s="58">
        <f t="shared" ref="F30:K30" si="5">F31+F32+F33+F34</f>
        <v>30000</v>
      </c>
      <c r="G30" s="57">
        <f t="shared" si="5"/>
        <v>0</v>
      </c>
      <c r="H30" s="59">
        <f t="shared" si="5"/>
        <v>0</v>
      </c>
      <c r="I30" s="57">
        <f t="shared" si="5"/>
        <v>0</v>
      </c>
      <c r="J30" s="57">
        <f t="shared" si="5"/>
        <v>0</v>
      </c>
      <c r="K30" s="116">
        <f t="shared" si="5"/>
        <v>30000</v>
      </c>
    </row>
    <row r="31" spans="1:14" s="15" customFormat="1">
      <c r="A31" s="333"/>
      <c r="B31" s="251"/>
      <c r="C31" s="223"/>
      <c r="D31" s="60" t="s">
        <v>16</v>
      </c>
      <c r="E31" s="61">
        <v>0</v>
      </c>
      <c r="F31" s="62">
        <v>0</v>
      </c>
      <c r="G31" s="61">
        <v>0</v>
      </c>
      <c r="H31" s="63">
        <v>0</v>
      </c>
      <c r="I31" s="61">
        <v>0</v>
      </c>
      <c r="J31" s="61">
        <v>0</v>
      </c>
      <c r="K31" s="117">
        <f>E31+F31+G31+H31+I31+J31</f>
        <v>0</v>
      </c>
    </row>
    <row r="32" spans="1:14" s="15" customFormat="1">
      <c r="A32" s="333"/>
      <c r="B32" s="251"/>
      <c r="C32" s="223"/>
      <c r="D32" s="60" t="s">
        <v>17</v>
      </c>
      <c r="E32" s="61">
        <v>0</v>
      </c>
      <c r="F32" s="62">
        <v>0</v>
      </c>
      <c r="G32" s="61">
        <v>0</v>
      </c>
      <c r="H32" s="63">
        <v>0</v>
      </c>
      <c r="I32" s="61">
        <v>0</v>
      </c>
      <c r="J32" s="61">
        <v>0</v>
      </c>
      <c r="K32" s="117">
        <f t="shared" ref="K32:K98" si="6">E32+F32+G32+H32+I32+J32</f>
        <v>0</v>
      </c>
    </row>
    <row r="33" spans="1:17" s="15" customFormat="1" ht="32.25" customHeight="1">
      <c r="A33" s="333"/>
      <c r="B33" s="251"/>
      <c r="C33" s="223"/>
      <c r="D33" s="64" t="s">
        <v>18</v>
      </c>
      <c r="E33" s="63">
        <v>0</v>
      </c>
      <c r="F33" s="62">
        <v>30000</v>
      </c>
      <c r="G33" s="61">
        <v>0</v>
      </c>
      <c r="H33" s="63">
        <v>0</v>
      </c>
      <c r="I33" s="61">
        <v>0</v>
      </c>
      <c r="J33" s="61">
        <v>0</v>
      </c>
      <c r="K33" s="117">
        <f t="shared" si="6"/>
        <v>30000</v>
      </c>
    </row>
    <row r="34" spans="1:17" s="15" customFormat="1">
      <c r="A34" s="334"/>
      <c r="B34" s="252"/>
      <c r="C34" s="224"/>
      <c r="D34" s="65" t="s">
        <v>22</v>
      </c>
      <c r="E34" s="66">
        <v>0</v>
      </c>
      <c r="F34" s="67">
        <v>0</v>
      </c>
      <c r="G34" s="66">
        <v>0</v>
      </c>
      <c r="H34" s="68">
        <v>0</v>
      </c>
      <c r="I34" s="66">
        <v>0</v>
      </c>
      <c r="J34" s="66">
        <v>0</v>
      </c>
      <c r="K34" s="118">
        <f t="shared" si="6"/>
        <v>0</v>
      </c>
    </row>
    <row r="35" spans="1:17" s="15" customFormat="1">
      <c r="A35" s="335" t="s">
        <v>27</v>
      </c>
      <c r="B35" s="279" t="s">
        <v>28</v>
      </c>
      <c r="C35" s="247" t="s">
        <v>21</v>
      </c>
      <c r="D35" s="69" t="s">
        <v>13</v>
      </c>
      <c r="E35" s="70">
        <f>E36+E37+E38+E39</f>
        <v>420000</v>
      </c>
      <c r="F35" s="71">
        <f t="shared" ref="F35:K35" si="7">F36+F37+F38+F39</f>
        <v>0</v>
      </c>
      <c r="G35" s="70">
        <f t="shared" si="7"/>
        <v>0</v>
      </c>
      <c r="H35" s="72">
        <f t="shared" si="7"/>
        <v>0</v>
      </c>
      <c r="I35" s="70">
        <f t="shared" si="7"/>
        <v>0</v>
      </c>
      <c r="J35" s="70">
        <f t="shared" si="7"/>
        <v>0</v>
      </c>
      <c r="K35" s="119">
        <f t="shared" si="7"/>
        <v>420000</v>
      </c>
    </row>
    <row r="36" spans="1:17" s="15" customFormat="1">
      <c r="A36" s="336"/>
      <c r="B36" s="280"/>
      <c r="C36" s="223"/>
      <c r="D36" s="60" t="s">
        <v>16</v>
      </c>
      <c r="E36" s="61">
        <v>0</v>
      </c>
      <c r="F36" s="62">
        <v>0</v>
      </c>
      <c r="G36" s="61">
        <v>0</v>
      </c>
      <c r="H36" s="63">
        <v>0</v>
      </c>
      <c r="I36" s="61">
        <v>0</v>
      </c>
      <c r="J36" s="61">
        <v>0</v>
      </c>
      <c r="K36" s="117">
        <f>J36+I36+H36+G36+F36+E36</f>
        <v>0</v>
      </c>
    </row>
    <row r="37" spans="1:17" s="15" customFormat="1">
      <c r="A37" s="336"/>
      <c r="B37" s="280"/>
      <c r="C37" s="223"/>
      <c r="D37" s="60" t="s">
        <v>17</v>
      </c>
      <c r="E37" s="61">
        <v>0</v>
      </c>
      <c r="F37" s="62">
        <v>0</v>
      </c>
      <c r="G37" s="61">
        <v>0</v>
      </c>
      <c r="H37" s="63">
        <v>0</v>
      </c>
      <c r="I37" s="61">
        <v>0</v>
      </c>
      <c r="J37" s="61">
        <v>0</v>
      </c>
      <c r="K37" s="117">
        <f t="shared" ref="K37:K39" si="8">J37+I37+H37+G37+F37+E37</f>
        <v>0</v>
      </c>
    </row>
    <row r="38" spans="1:17" s="15" customFormat="1">
      <c r="A38" s="336"/>
      <c r="B38" s="280"/>
      <c r="C38" s="223"/>
      <c r="D38" s="64" t="s">
        <v>18</v>
      </c>
      <c r="E38" s="63">
        <v>0</v>
      </c>
      <c r="F38" s="62">
        <v>0</v>
      </c>
      <c r="G38" s="61">
        <v>0</v>
      </c>
      <c r="H38" s="63">
        <v>0</v>
      </c>
      <c r="I38" s="61">
        <v>0</v>
      </c>
      <c r="J38" s="61">
        <v>0</v>
      </c>
      <c r="K38" s="117">
        <f t="shared" si="8"/>
        <v>0</v>
      </c>
    </row>
    <row r="39" spans="1:17" s="15" customFormat="1" ht="20.25" customHeight="1">
      <c r="A39" s="337"/>
      <c r="B39" s="281"/>
      <c r="C39" s="248"/>
      <c r="D39" s="73" t="s">
        <v>29</v>
      </c>
      <c r="E39" s="74">
        <v>420000</v>
      </c>
      <c r="F39" s="75">
        <v>0</v>
      </c>
      <c r="G39" s="74">
        <v>0</v>
      </c>
      <c r="H39" s="76">
        <v>0</v>
      </c>
      <c r="I39" s="74">
        <v>0</v>
      </c>
      <c r="J39" s="74">
        <v>0</v>
      </c>
      <c r="K39" s="120">
        <f t="shared" si="8"/>
        <v>420000</v>
      </c>
    </row>
    <row r="40" spans="1:17">
      <c r="A40" s="338">
        <v>2</v>
      </c>
      <c r="B40" s="282" t="s">
        <v>30</v>
      </c>
      <c r="C40" s="244" t="s">
        <v>21</v>
      </c>
      <c r="D40" s="77" t="s">
        <v>13</v>
      </c>
      <c r="E40" s="78">
        <f>E41+E42+E43+E44</f>
        <v>271734</v>
      </c>
      <c r="F40" s="78">
        <f>F41+F42+F43+F44</f>
        <v>0</v>
      </c>
      <c r="G40" s="78">
        <f t="shared" ref="G40:J40" si="9">G41+G42+G43+G44</f>
        <v>0</v>
      </c>
      <c r="H40" s="79">
        <f t="shared" si="9"/>
        <v>0</v>
      </c>
      <c r="I40" s="78">
        <f t="shared" si="9"/>
        <v>0</v>
      </c>
      <c r="J40" s="78">
        <f t="shared" si="9"/>
        <v>0</v>
      </c>
      <c r="K40" s="121">
        <f t="shared" si="6"/>
        <v>271734</v>
      </c>
    </row>
    <row r="41" spans="1:17" ht="30">
      <c r="A41" s="339"/>
      <c r="B41" s="283"/>
      <c r="C41" s="245"/>
      <c r="D41" s="80" t="s">
        <v>16</v>
      </c>
      <c r="E41" s="81">
        <v>0</v>
      </c>
      <c r="F41" s="81">
        <v>0</v>
      </c>
      <c r="G41" s="81">
        <v>0</v>
      </c>
      <c r="H41" s="82">
        <v>0</v>
      </c>
      <c r="I41" s="81">
        <v>0</v>
      </c>
      <c r="J41" s="81">
        <v>0</v>
      </c>
      <c r="K41" s="113">
        <f t="shared" si="6"/>
        <v>0</v>
      </c>
      <c r="M41" s="325"/>
      <c r="N41" s="325"/>
      <c r="O41" s="325"/>
      <c r="P41" s="325"/>
      <c r="Q41" s="325"/>
    </row>
    <row r="42" spans="1:17">
      <c r="A42" s="339"/>
      <c r="B42" s="283"/>
      <c r="C42" s="245"/>
      <c r="D42" s="80" t="s">
        <v>17</v>
      </c>
      <c r="E42" s="81">
        <v>0</v>
      </c>
      <c r="F42" s="81">
        <v>0</v>
      </c>
      <c r="G42" s="81">
        <v>0</v>
      </c>
      <c r="H42" s="82">
        <v>0</v>
      </c>
      <c r="I42" s="81">
        <v>0</v>
      </c>
      <c r="J42" s="81">
        <v>0</v>
      </c>
      <c r="K42" s="113">
        <f t="shared" ref="K42:K44" si="10">E42+F42+G42+H42+I42+J42</f>
        <v>0</v>
      </c>
      <c r="N42" s="110"/>
    </row>
    <row r="43" spans="1:17">
      <c r="A43" s="339"/>
      <c r="B43" s="283"/>
      <c r="C43" s="245"/>
      <c r="D43" s="83" t="s">
        <v>18</v>
      </c>
      <c r="E43" s="50">
        <f>E48+E53</f>
        <v>271734</v>
      </c>
      <c r="F43" s="50">
        <f t="shared" ref="F43:K43" si="11">F48+F53</f>
        <v>0</v>
      </c>
      <c r="G43" s="50">
        <f t="shared" si="11"/>
        <v>0</v>
      </c>
      <c r="H43" s="51">
        <f t="shared" si="11"/>
        <v>0</v>
      </c>
      <c r="I43" s="50">
        <f t="shared" si="11"/>
        <v>0</v>
      </c>
      <c r="J43" s="50">
        <f t="shared" si="11"/>
        <v>0</v>
      </c>
      <c r="K43" s="50">
        <f t="shared" si="11"/>
        <v>271734</v>
      </c>
    </row>
    <row r="44" spans="1:17">
      <c r="A44" s="340"/>
      <c r="B44" s="284"/>
      <c r="C44" s="246"/>
      <c r="D44" s="84" t="s">
        <v>22</v>
      </c>
      <c r="E44" s="85">
        <v>0</v>
      </c>
      <c r="F44" s="85">
        <v>0</v>
      </c>
      <c r="G44" s="85">
        <v>0</v>
      </c>
      <c r="H44" s="86">
        <v>0</v>
      </c>
      <c r="I44" s="85">
        <v>0</v>
      </c>
      <c r="J44" s="85">
        <v>0</v>
      </c>
      <c r="K44" s="115">
        <f t="shared" si="10"/>
        <v>0</v>
      </c>
    </row>
    <row r="45" spans="1:17">
      <c r="A45" s="312" t="s">
        <v>31</v>
      </c>
      <c r="B45" s="285" t="s">
        <v>32</v>
      </c>
      <c r="C45" s="231" t="s">
        <v>21</v>
      </c>
      <c r="D45" s="87" t="s">
        <v>13</v>
      </c>
      <c r="E45" s="88">
        <f>E46+E47+E48+H45+E49</f>
        <v>98750</v>
      </c>
      <c r="F45" s="89">
        <f t="shared" ref="F45:K45" si="12">F46+F47+F48+F49</f>
        <v>0</v>
      </c>
      <c r="G45" s="88">
        <f t="shared" si="12"/>
        <v>0</v>
      </c>
      <c r="H45" s="90">
        <f t="shared" si="12"/>
        <v>0</v>
      </c>
      <c r="I45" s="88">
        <f t="shared" si="12"/>
        <v>0</v>
      </c>
      <c r="J45" s="88">
        <f t="shared" si="12"/>
        <v>0</v>
      </c>
      <c r="K45" s="122">
        <f t="shared" si="12"/>
        <v>98750</v>
      </c>
      <c r="M45" s="208"/>
      <c r="N45" s="208"/>
    </row>
    <row r="46" spans="1:17" ht="30">
      <c r="A46" s="312"/>
      <c r="B46" s="285"/>
      <c r="C46" s="232"/>
      <c r="D46" s="91" t="s">
        <v>16</v>
      </c>
      <c r="E46" s="92">
        <v>0</v>
      </c>
      <c r="F46" s="93">
        <v>0</v>
      </c>
      <c r="G46" s="92">
        <v>0</v>
      </c>
      <c r="H46" s="94">
        <v>0</v>
      </c>
      <c r="I46" s="92">
        <v>0</v>
      </c>
      <c r="J46" s="92">
        <v>0</v>
      </c>
      <c r="K46" s="123">
        <f>E46+F46+G46+H46+I46+J46</f>
        <v>0</v>
      </c>
      <c r="M46" s="208"/>
      <c r="N46" s="208"/>
    </row>
    <row r="47" spans="1:17">
      <c r="A47" s="312"/>
      <c r="B47" s="285"/>
      <c r="C47" s="232"/>
      <c r="D47" s="91" t="s">
        <v>17</v>
      </c>
      <c r="E47" s="92">
        <v>0</v>
      </c>
      <c r="F47" s="93">
        <v>0</v>
      </c>
      <c r="G47" s="92">
        <v>0</v>
      </c>
      <c r="H47" s="94">
        <v>0</v>
      </c>
      <c r="I47" s="92">
        <v>0</v>
      </c>
      <c r="J47" s="92">
        <v>0</v>
      </c>
      <c r="K47" s="123">
        <f t="shared" si="6"/>
        <v>0</v>
      </c>
      <c r="M47" s="208"/>
      <c r="N47" s="208"/>
    </row>
    <row r="48" spans="1:17">
      <c r="A48" s="312"/>
      <c r="B48" s="285"/>
      <c r="C48" s="232"/>
      <c r="D48" s="95" t="s">
        <v>18</v>
      </c>
      <c r="E48" s="92">
        <v>98750</v>
      </c>
      <c r="F48" s="93">
        <v>0</v>
      </c>
      <c r="G48" s="92">
        <v>0</v>
      </c>
      <c r="H48" s="94">
        <v>0</v>
      </c>
      <c r="I48" s="124">
        <v>0</v>
      </c>
      <c r="J48" s="124">
        <v>0</v>
      </c>
      <c r="K48" s="123">
        <f t="shared" si="6"/>
        <v>98750</v>
      </c>
      <c r="M48" s="208"/>
      <c r="N48" s="208"/>
    </row>
    <row r="49" spans="1:14">
      <c r="A49" s="312"/>
      <c r="B49" s="285"/>
      <c r="C49" s="233"/>
      <c r="D49" s="96" t="s">
        <v>22</v>
      </c>
      <c r="E49" s="88">
        <v>0</v>
      </c>
      <c r="F49" s="89">
        <v>0</v>
      </c>
      <c r="G49" s="88">
        <v>0</v>
      </c>
      <c r="H49" s="90">
        <v>0</v>
      </c>
      <c r="I49" s="125">
        <v>0</v>
      </c>
      <c r="J49" s="125">
        <v>0</v>
      </c>
      <c r="K49" s="126">
        <f t="shared" si="6"/>
        <v>0</v>
      </c>
      <c r="M49" s="208"/>
      <c r="N49" s="208"/>
    </row>
    <row r="50" spans="1:14">
      <c r="A50" s="313" t="s">
        <v>33</v>
      </c>
      <c r="B50" s="222" t="s">
        <v>34</v>
      </c>
      <c r="C50" s="222" t="s">
        <v>21</v>
      </c>
      <c r="D50" s="97" t="s">
        <v>13</v>
      </c>
      <c r="E50" s="57">
        <f>E51+E52+E53+E54</f>
        <v>172984</v>
      </c>
      <c r="F50" s="58">
        <f t="shared" ref="F50:J50" si="13">F51+F52+F53+F54</f>
        <v>0</v>
      </c>
      <c r="G50" s="57">
        <f t="shared" si="13"/>
        <v>0</v>
      </c>
      <c r="H50" s="59">
        <f t="shared" si="13"/>
        <v>0</v>
      </c>
      <c r="I50" s="57">
        <f t="shared" si="13"/>
        <v>0</v>
      </c>
      <c r="J50" s="57">
        <f t="shared" si="13"/>
        <v>0</v>
      </c>
      <c r="K50" s="116">
        <f t="shared" si="6"/>
        <v>172984</v>
      </c>
    </row>
    <row r="51" spans="1:14" ht="30">
      <c r="A51" s="314"/>
      <c r="B51" s="223"/>
      <c r="C51" s="223"/>
      <c r="D51" s="98" t="s">
        <v>16</v>
      </c>
      <c r="E51" s="61">
        <v>0</v>
      </c>
      <c r="F51" s="62">
        <v>0</v>
      </c>
      <c r="G51" s="61">
        <v>0</v>
      </c>
      <c r="H51" s="63">
        <v>0</v>
      </c>
      <c r="I51" s="61">
        <v>0</v>
      </c>
      <c r="J51" s="61">
        <v>0</v>
      </c>
      <c r="K51" s="117">
        <f t="shared" ref="K51:K54" si="14">E51+F51+G51+H51+I51+J51</f>
        <v>0</v>
      </c>
    </row>
    <row r="52" spans="1:14">
      <c r="A52" s="314"/>
      <c r="B52" s="223"/>
      <c r="C52" s="223"/>
      <c r="D52" s="98" t="s">
        <v>17</v>
      </c>
      <c r="E52" s="61">
        <v>0</v>
      </c>
      <c r="F52" s="62">
        <v>0</v>
      </c>
      <c r="G52" s="61">
        <v>0</v>
      </c>
      <c r="H52" s="63">
        <v>0</v>
      </c>
      <c r="I52" s="61">
        <v>0</v>
      </c>
      <c r="J52" s="61">
        <v>0</v>
      </c>
      <c r="K52" s="117">
        <f t="shared" si="14"/>
        <v>0</v>
      </c>
    </row>
    <row r="53" spans="1:14">
      <c r="A53" s="314"/>
      <c r="B53" s="223"/>
      <c r="C53" s="223"/>
      <c r="D53" s="99" t="s">
        <v>18</v>
      </c>
      <c r="E53" s="61">
        <v>172984</v>
      </c>
      <c r="F53" s="62">
        <v>0</v>
      </c>
      <c r="G53" s="61">
        <v>0</v>
      </c>
      <c r="H53" s="63">
        <v>0</v>
      </c>
      <c r="I53" s="61">
        <v>0</v>
      </c>
      <c r="J53" s="61">
        <v>0</v>
      </c>
      <c r="K53" s="117">
        <f t="shared" si="14"/>
        <v>172984</v>
      </c>
    </row>
    <row r="54" spans="1:14">
      <c r="A54" s="315"/>
      <c r="B54" s="224"/>
      <c r="C54" s="224"/>
      <c r="D54" s="100" t="s">
        <v>22</v>
      </c>
      <c r="E54" s="66">
        <v>0</v>
      </c>
      <c r="F54" s="67">
        <v>0</v>
      </c>
      <c r="G54" s="66">
        <v>0</v>
      </c>
      <c r="H54" s="68">
        <v>0</v>
      </c>
      <c r="I54" s="66">
        <v>0</v>
      </c>
      <c r="J54" s="66">
        <v>0</v>
      </c>
      <c r="K54" s="118">
        <f t="shared" si="14"/>
        <v>0</v>
      </c>
    </row>
    <row r="55" spans="1:14">
      <c r="A55" s="316" t="s">
        <v>35</v>
      </c>
      <c r="B55" s="286" t="s">
        <v>36</v>
      </c>
      <c r="C55" s="249" t="s">
        <v>21</v>
      </c>
      <c r="D55" s="101" t="s">
        <v>13</v>
      </c>
      <c r="E55" s="47">
        <f>E95+E100+E105+E110</f>
        <v>176267.91</v>
      </c>
      <c r="F55" s="78">
        <f t="shared" ref="F55:K55" si="15">F95+F100+F105+F110</f>
        <v>5100000</v>
      </c>
      <c r="G55" s="47">
        <f t="shared" si="15"/>
        <v>1700000</v>
      </c>
      <c r="H55" s="48">
        <f t="shared" si="15"/>
        <v>1700000</v>
      </c>
      <c r="I55" s="47">
        <f t="shared" si="15"/>
        <v>1700000</v>
      </c>
      <c r="J55" s="47">
        <f t="shared" si="15"/>
        <v>1700000</v>
      </c>
      <c r="K55" s="112">
        <f t="shared" si="15"/>
        <v>12076267.91</v>
      </c>
    </row>
    <row r="56" spans="1:14" ht="30">
      <c r="A56" s="317"/>
      <c r="B56" s="287"/>
      <c r="C56" s="245"/>
      <c r="D56" s="80" t="s">
        <v>16</v>
      </c>
      <c r="E56" s="50">
        <f t="shared" ref="E56:K59" si="16">E96+E101+E106+E111</f>
        <v>0</v>
      </c>
      <c r="F56" s="81">
        <f t="shared" si="16"/>
        <v>0</v>
      </c>
      <c r="G56" s="50">
        <f t="shared" si="16"/>
        <v>0</v>
      </c>
      <c r="H56" s="51">
        <f t="shared" si="16"/>
        <v>0</v>
      </c>
      <c r="I56" s="50">
        <f t="shared" si="16"/>
        <v>0</v>
      </c>
      <c r="J56" s="50">
        <f t="shared" si="16"/>
        <v>0</v>
      </c>
      <c r="K56" s="113">
        <f t="shared" si="16"/>
        <v>0</v>
      </c>
    </row>
    <row r="57" spans="1:14">
      <c r="A57" s="317"/>
      <c r="B57" s="287"/>
      <c r="C57" s="245"/>
      <c r="D57" s="80" t="s">
        <v>17</v>
      </c>
      <c r="E57" s="50">
        <f t="shared" si="16"/>
        <v>137000</v>
      </c>
      <c r="F57" s="81">
        <f t="shared" si="16"/>
        <v>0</v>
      </c>
      <c r="G57" s="50">
        <f t="shared" si="16"/>
        <v>0</v>
      </c>
      <c r="H57" s="51">
        <f t="shared" si="16"/>
        <v>0</v>
      </c>
      <c r="I57" s="50">
        <f t="shared" si="16"/>
        <v>0</v>
      </c>
      <c r="J57" s="50">
        <f t="shared" si="16"/>
        <v>0</v>
      </c>
      <c r="K57" s="113">
        <f t="shared" si="16"/>
        <v>137000</v>
      </c>
    </row>
    <row r="58" spans="1:14">
      <c r="A58" s="317"/>
      <c r="B58" s="287"/>
      <c r="C58" s="245"/>
      <c r="D58" s="83" t="s">
        <v>18</v>
      </c>
      <c r="E58" s="50">
        <f t="shared" si="16"/>
        <v>39267.909999999996</v>
      </c>
      <c r="F58" s="50">
        <f>F98+F103+F108+F113</f>
        <v>200000</v>
      </c>
      <c r="G58" s="50">
        <f t="shared" si="16"/>
        <v>561440</v>
      </c>
      <c r="H58" s="51">
        <f t="shared" si="16"/>
        <v>260000</v>
      </c>
      <c r="I58" s="50">
        <f t="shared" si="16"/>
        <v>260000</v>
      </c>
      <c r="J58" s="50">
        <f t="shared" si="16"/>
        <v>260000</v>
      </c>
      <c r="K58" s="113">
        <f>K98+K103+K108+K113</f>
        <v>1580707.9100000001</v>
      </c>
    </row>
    <row r="59" spans="1:14">
      <c r="A59" s="318"/>
      <c r="B59" s="288"/>
      <c r="C59" s="246"/>
      <c r="D59" s="65" t="s">
        <v>22</v>
      </c>
      <c r="E59" s="54">
        <v>0</v>
      </c>
      <c r="F59" s="85">
        <f t="shared" si="16"/>
        <v>4900000</v>
      </c>
      <c r="G59" s="54">
        <f t="shared" si="16"/>
        <v>1138560</v>
      </c>
      <c r="H59" s="55">
        <f t="shared" si="16"/>
        <v>1440000</v>
      </c>
      <c r="I59" s="54">
        <f t="shared" si="16"/>
        <v>1440000</v>
      </c>
      <c r="J59" s="54">
        <f t="shared" si="16"/>
        <v>1440000</v>
      </c>
      <c r="K59" s="115">
        <f t="shared" si="16"/>
        <v>10358560</v>
      </c>
    </row>
    <row r="60" spans="1:14" s="15" customFormat="1" ht="15.75" hidden="1" customHeight="1">
      <c r="A60" s="307" t="s">
        <v>37</v>
      </c>
      <c r="B60" s="289"/>
      <c r="C60" s="102"/>
      <c r="D60" s="69" t="s">
        <v>13</v>
      </c>
      <c r="E60" s="70">
        <f>E61+E62+E63+E64</f>
        <v>0</v>
      </c>
      <c r="F60" s="71">
        <f t="shared" ref="F60:I60" si="17">F61+F62+F63+F64</f>
        <v>0</v>
      </c>
      <c r="G60" s="70">
        <f t="shared" si="17"/>
        <v>0</v>
      </c>
      <c r="H60" s="72">
        <f t="shared" si="17"/>
        <v>0</v>
      </c>
      <c r="I60" s="70">
        <f t="shared" si="17"/>
        <v>0</v>
      </c>
      <c r="J60" s="127"/>
      <c r="K60" s="119">
        <f t="shared" si="6"/>
        <v>0</v>
      </c>
    </row>
    <row r="61" spans="1:14" s="15" customFormat="1" ht="31.5" hidden="1" customHeight="1">
      <c r="A61" s="307"/>
      <c r="B61" s="263"/>
      <c r="C61" s="103"/>
      <c r="D61" s="64" t="s">
        <v>17</v>
      </c>
      <c r="E61" s="61"/>
      <c r="F61" s="104"/>
      <c r="G61" s="61"/>
      <c r="H61" s="63"/>
      <c r="I61" s="61"/>
      <c r="J61" s="128"/>
      <c r="K61" s="117">
        <f t="shared" si="6"/>
        <v>0</v>
      </c>
    </row>
    <row r="62" spans="1:14" s="15" customFormat="1" ht="78.75" hidden="1" customHeight="1">
      <c r="A62" s="307"/>
      <c r="B62" s="263"/>
      <c r="C62" s="103"/>
      <c r="D62" s="64" t="s">
        <v>38</v>
      </c>
      <c r="E62" s="61"/>
      <c r="F62" s="104"/>
      <c r="G62" s="61"/>
      <c r="H62" s="63"/>
      <c r="I62" s="61"/>
      <c r="J62" s="128"/>
      <c r="K62" s="117">
        <f t="shared" si="6"/>
        <v>0</v>
      </c>
    </row>
    <row r="63" spans="1:14" s="15" customFormat="1" ht="31.5" hidden="1" customHeight="1">
      <c r="A63" s="307"/>
      <c r="B63" s="263"/>
      <c r="C63" s="103"/>
      <c r="D63" s="64" t="s">
        <v>18</v>
      </c>
      <c r="E63" s="61">
        <v>0</v>
      </c>
      <c r="F63" s="104"/>
      <c r="G63" s="61"/>
      <c r="H63" s="63"/>
      <c r="I63" s="61"/>
      <c r="J63" s="128"/>
      <c r="K63" s="117">
        <f t="shared" si="6"/>
        <v>0</v>
      </c>
    </row>
    <row r="64" spans="1:14" s="15" customFormat="1" ht="32.25" hidden="1" customHeight="1">
      <c r="A64" s="308"/>
      <c r="B64" s="290"/>
      <c r="C64" s="103"/>
      <c r="D64" s="65" t="s">
        <v>29</v>
      </c>
      <c r="E64" s="66"/>
      <c r="F64" s="105"/>
      <c r="G64" s="66"/>
      <c r="H64" s="68"/>
      <c r="I64" s="66"/>
      <c r="J64" s="129"/>
      <c r="K64" s="117">
        <f t="shared" si="6"/>
        <v>0</v>
      </c>
    </row>
    <row r="65" spans="1:11" ht="15.75" hidden="1" customHeight="1">
      <c r="A65" s="306" t="s">
        <v>39</v>
      </c>
      <c r="B65" s="291"/>
      <c r="C65" s="130"/>
      <c r="D65" s="56" t="s">
        <v>13</v>
      </c>
      <c r="E65" s="57">
        <f>E66+E67+E68+E69</f>
        <v>0</v>
      </c>
      <c r="F65" s="58">
        <f t="shared" ref="F65:I65" si="18">F66+F67+F68+F69</f>
        <v>0</v>
      </c>
      <c r="G65" s="57">
        <f t="shared" si="18"/>
        <v>0</v>
      </c>
      <c r="H65" s="59">
        <f t="shared" si="18"/>
        <v>0</v>
      </c>
      <c r="I65" s="57">
        <f t="shared" si="18"/>
        <v>0</v>
      </c>
      <c r="J65" s="153"/>
      <c r="K65" s="117">
        <f t="shared" si="6"/>
        <v>0</v>
      </c>
    </row>
    <row r="66" spans="1:11" ht="31.5" hidden="1" customHeight="1">
      <c r="A66" s="307"/>
      <c r="B66" s="292"/>
      <c r="C66" s="130"/>
      <c r="D66" s="64" t="s">
        <v>17</v>
      </c>
      <c r="E66" s="61"/>
      <c r="F66" s="62"/>
      <c r="G66" s="61"/>
      <c r="H66" s="63"/>
      <c r="I66" s="154"/>
      <c r="J66" s="155"/>
      <c r="K66" s="117">
        <f t="shared" si="6"/>
        <v>0</v>
      </c>
    </row>
    <row r="67" spans="1:11" ht="78.75" hidden="1" customHeight="1">
      <c r="A67" s="307"/>
      <c r="B67" s="292"/>
      <c r="C67" s="130"/>
      <c r="D67" s="64" t="s">
        <v>38</v>
      </c>
      <c r="E67" s="61"/>
      <c r="F67" s="62"/>
      <c r="G67" s="61"/>
      <c r="H67" s="63"/>
      <c r="I67" s="154"/>
      <c r="J67" s="155"/>
      <c r="K67" s="117">
        <f t="shared" si="6"/>
        <v>0</v>
      </c>
    </row>
    <row r="68" spans="1:11" ht="31.5" hidden="1" customHeight="1">
      <c r="A68" s="307"/>
      <c r="B68" s="292"/>
      <c r="C68" s="130"/>
      <c r="D68" s="64" t="s">
        <v>18</v>
      </c>
      <c r="E68" s="61"/>
      <c r="F68" s="62"/>
      <c r="G68" s="61"/>
      <c r="H68" s="63"/>
      <c r="I68" s="154"/>
      <c r="J68" s="155"/>
      <c r="K68" s="117">
        <f t="shared" si="6"/>
        <v>0</v>
      </c>
    </row>
    <row r="69" spans="1:11" ht="32.25" hidden="1" customHeight="1">
      <c r="A69" s="308"/>
      <c r="B69" s="293"/>
      <c r="C69" s="130"/>
      <c r="D69" s="65" t="s">
        <v>29</v>
      </c>
      <c r="E69" s="66"/>
      <c r="F69" s="67"/>
      <c r="G69" s="66"/>
      <c r="H69" s="68"/>
      <c r="I69" s="156"/>
      <c r="J69" s="157"/>
      <c r="K69" s="117">
        <f t="shared" si="6"/>
        <v>0</v>
      </c>
    </row>
    <row r="70" spans="1:11" ht="15.75" hidden="1" customHeight="1">
      <c r="A70" s="307" t="s">
        <v>40</v>
      </c>
      <c r="B70" s="291"/>
      <c r="C70" s="130"/>
      <c r="D70" s="56" t="s">
        <v>13</v>
      </c>
      <c r="E70" s="57">
        <f>E71+E72+E73+E74</f>
        <v>0</v>
      </c>
      <c r="F70" s="58">
        <f t="shared" ref="F70:I70" si="19">F71+F72+F73+F74</f>
        <v>0</v>
      </c>
      <c r="G70" s="57">
        <f t="shared" si="19"/>
        <v>0</v>
      </c>
      <c r="H70" s="59">
        <f t="shared" si="19"/>
        <v>0</v>
      </c>
      <c r="I70" s="57">
        <f t="shared" si="19"/>
        <v>0</v>
      </c>
      <c r="J70" s="153"/>
      <c r="K70" s="117">
        <f t="shared" si="6"/>
        <v>0</v>
      </c>
    </row>
    <row r="71" spans="1:11" ht="31.5" hidden="1" customHeight="1">
      <c r="A71" s="307"/>
      <c r="B71" s="292"/>
      <c r="C71" s="130"/>
      <c r="D71" s="64" t="s">
        <v>17</v>
      </c>
      <c r="E71" s="61"/>
      <c r="F71" s="62"/>
      <c r="G71" s="61"/>
      <c r="H71" s="63"/>
      <c r="I71" s="154"/>
      <c r="J71" s="155"/>
      <c r="K71" s="117">
        <f t="shared" si="6"/>
        <v>0</v>
      </c>
    </row>
    <row r="72" spans="1:11" ht="78.75" hidden="1" customHeight="1">
      <c r="A72" s="307"/>
      <c r="B72" s="292"/>
      <c r="C72" s="130"/>
      <c r="D72" s="64" t="s">
        <v>38</v>
      </c>
      <c r="E72" s="61"/>
      <c r="F72" s="62"/>
      <c r="G72" s="61"/>
      <c r="H72" s="63"/>
      <c r="I72" s="154"/>
      <c r="J72" s="155"/>
      <c r="K72" s="117">
        <f t="shared" si="6"/>
        <v>0</v>
      </c>
    </row>
    <row r="73" spans="1:11" ht="31.5" hidden="1" customHeight="1">
      <c r="A73" s="307"/>
      <c r="B73" s="292"/>
      <c r="C73" s="130"/>
      <c r="D73" s="64" t="s">
        <v>18</v>
      </c>
      <c r="E73" s="61"/>
      <c r="F73" s="62"/>
      <c r="G73" s="61"/>
      <c r="H73" s="63"/>
      <c r="I73" s="154"/>
      <c r="J73" s="155"/>
      <c r="K73" s="117">
        <f t="shared" si="6"/>
        <v>0</v>
      </c>
    </row>
    <row r="74" spans="1:11" ht="32.25" hidden="1" customHeight="1">
      <c r="A74" s="310"/>
      <c r="B74" s="293"/>
      <c r="C74" s="130"/>
      <c r="D74" s="65" t="s">
        <v>29</v>
      </c>
      <c r="E74" s="66"/>
      <c r="F74" s="67"/>
      <c r="G74" s="66"/>
      <c r="H74" s="68"/>
      <c r="I74" s="156"/>
      <c r="J74" s="157"/>
      <c r="K74" s="117">
        <f t="shared" si="6"/>
        <v>0</v>
      </c>
    </row>
    <row r="75" spans="1:11" ht="15.75" hidden="1" customHeight="1">
      <c r="A75" s="311" t="s">
        <v>41</v>
      </c>
      <c r="B75" s="291"/>
      <c r="C75" s="130"/>
      <c r="D75" s="56" t="s">
        <v>13</v>
      </c>
      <c r="E75" s="57">
        <f>E76+E77+E78+E79</f>
        <v>0</v>
      </c>
      <c r="F75" s="58">
        <f t="shared" ref="F75:I75" si="20">F76+F77+F78+F79</f>
        <v>0</v>
      </c>
      <c r="G75" s="57">
        <f t="shared" si="20"/>
        <v>0</v>
      </c>
      <c r="H75" s="59">
        <f t="shared" si="20"/>
        <v>0</v>
      </c>
      <c r="I75" s="57">
        <f t="shared" si="20"/>
        <v>0</v>
      </c>
      <c r="J75" s="153"/>
      <c r="K75" s="117">
        <f t="shared" si="6"/>
        <v>0</v>
      </c>
    </row>
    <row r="76" spans="1:11" ht="31.5" hidden="1" customHeight="1">
      <c r="A76" s="307"/>
      <c r="B76" s="292"/>
      <c r="C76" s="130"/>
      <c r="D76" s="64" t="s">
        <v>17</v>
      </c>
      <c r="E76" s="61"/>
      <c r="F76" s="62"/>
      <c r="G76" s="61"/>
      <c r="H76" s="63"/>
      <c r="I76" s="61"/>
      <c r="J76" s="128"/>
      <c r="K76" s="117">
        <f t="shared" si="6"/>
        <v>0</v>
      </c>
    </row>
    <row r="77" spans="1:11" ht="78.75" hidden="1" customHeight="1">
      <c r="A77" s="307"/>
      <c r="B77" s="292"/>
      <c r="C77" s="130"/>
      <c r="D77" s="64" t="s">
        <v>38</v>
      </c>
      <c r="E77" s="61"/>
      <c r="F77" s="62"/>
      <c r="G77" s="61"/>
      <c r="H77" s="63"/>
      <c r="I77" s="61"/>
      <c r="J77" s="128"/>
      <c r="K77" s="117">
        <f t="shared" si="6"/>
        <v>0</v>
      </c>
    </row>
    <row r="78" spans="1:11" ht="31.5" hidden="1" customHeight="1">
      <c r="A78" s="307"/>
      <c r="B78" s="292"/>
      <c r="C78" s="130"/>
      <c r="D78" s="64" t="s">
        <v>18</v>
      </c>
      <c r="E78" s="61"/>
      <c r="F78" s="62"/>
      <c r="G78" s="61"/>
      <c r="H78" s="63"/>
      <c r="I78" s="61">
        <v>0</v>
      </c>
      <c r="J78" s="128"/>
      <c r="K78" s="117">
        <f t="shared" si="6"/>
        <v>0</v>
      </c>
    </row>
    <row r="79" spans="1:11" ht="32.25" hidden="1" customHeight="1">
      <c r="A79" s="310"/>
      <c r="B79" s="293"/>
      <c r="C79" s="130"/>
      <c r="D79" s="65" t="s">
        <v>29</v>
      </c>
      <c r="E79" s="66"/>
      <c r="F79" s="67"/>
      <c r="G79" s="66"/>
      <c r="H79" s="68"/>
      <c r="I79" s="66"/>
      <c r="J79" s="129"/>
      <c r="K79" s="117">
        <f t="shared" si="6"/>
        <v>0</v>
      </c>
    </row>
    <row r="80" spans="1:11" ht="15.75" hidden="1" customHeight="1">
      <c r="A80" s="311" t="s">
        <v>42</v>
      </c>
      <c r="B80" s="262"/>
      <c r="C80" s="103"/>
      <c r="D80" s="56" t="s">
        <v>13</v>
      </c>
      <c r="E80" s="57">
        <f>E81+E82+E83+E84</f>
        <v>0</v>
      </c>
      <c r="F80" s="58">
        <f t="shared" ref="F80:I80" si="21">F81+F82+F83+F84</f>
        <v>0</v>
      </c>
      <c r="G80" s="57">
        <f t="shared" si="21"/>
        <v>0</v>
      </c>
      <c r="H80" s="59">
        <f t="shared" si="21"/>
        <v>0</v>
      </c>
      <c r="I80" s="57">
        <f t="shared" si="21"/>
        <v>0</v>
      </c>
      <c r="J80" s="153"/>
      <c r="K80" s="117">
        <f t="shared" si="6"/>
        <v>0</v>
      </c>
    </row>
    <row r="81" spans="1:11" ht="31.5" hidden="1" customHeight="1">
      <c r="A81" s="307"/>
      <c r="B81" s="263"/>
      <c r="C81" s="103"/>
      <c r="D81" s="64" t="s">
        <v>17</v>
      </c>
      <c r="E81" s="61"/>
      <c r="F81" s="62"/>
      <c r="G81" s="61"/>
      <c r="H81" s="63"/>
      <c r="I81" s="154"/>
      <c r="J81" s="155"/>
      <c r="K81" s="117">
        <f t="shared" si="6"/>
        <v>0</v>
      </c>
    </row>
    <row r="82" spans="1:11" ht="78.75" hidden="1" customHeight="1">
      <c r="A82" s="307"/>
      <c r="B82" s="263"/>
      <c r="C82" s="103"/>
      <c r="D82" s="64" t="s">
        <v>38</v>
      </c>
      <c r="E82" s="61"/>
      <c r="F82" s="62"/>
      <c r="G82" s="61"/>
      <c r="H82" s="63"/>
      <c r="I82" s="154"/>
      <c r="J82" s="155"/>
      <c r="K82" s="117">
        <f t="shared" si="6"/>
        <v>0</v>
      </c>
    </row>
    <row r="83" spans="1:11" ht="31.5" hidden="1" customHeight="1">
      <c r="A83" s="307"/>
      <c r="B83" s="263"/>
      <c r="C83" s="103"/>
      <c r="D83" s="64" t="s">
        <v>18</v>
      </c>
      <c r="E83" s="61"/>
      <c r="F83" s="62"/>
      <c r="G83" s="61"/>
      <c r="H83" s="63"/>
      <c r="I83" s="154"/>
      <c r="J83" s="155"/>
      <c r="K83" s="117">
        <f t="shared" si="6"/>
        <v>0</v>
      </c>
    </row>
    <row r="84" spans="1:11" ht="32.25" hidden="1" customHeight="1">
      <c r="A84" s="310"/>
      <c r="B84" s="290"/>
      <c r="C84" s="103"/>
      <c r="D84" s="65" t="s">
        <v>29</v>
      </c>
      <c r="E84" s="66"/>
      <c r="F84" s="67"/>
      <c r="G84" s="66"/>
      <c r="H84" s="68"/>
      <c r="I84" s="156"/>
      <c r="J84" s="157"/>
      <c r="K84" s="117">
        <f t="shared" si="6"/>
        <v>0</v>
      </c>
    </row>
    <row r="85" spans="1:11" ht="15.75" hidden="1" customHeight="1">
      <c r="A85" s="311" t="s">
        <v>43</v>
      </c>
      <c r="B85" s="262"/>
      <c r="C85" s="103"/>
      <c r="D85" s="56" t="s">
        <v>13</v>
      </c>
      <c r="E85" s="57">
        <f>E86+E87+E88+E89</f>
        <v>0</v>
      </c>
      <c r="F85" s="58">
        <f t="shared" ref="F85" si="22">F86+F87+F88+F89</f>
        <v>0</v>
      </c>
      <c r="G85" s="57"/>
      <c r="H85" s="59">
        <f t="shared" ref="H85:I85" si="23">H86+H87+H88+H89</f>
        <v>0</v>
      </c>
      <c r="I85" s="57">
        <f t="shared" si="23"/>
        <v>0</v>
      </c>
      <c r="J85" s="153"/>
      <c r="K85" s="117">
        <f t="shared" si="6"/>
        <v>0</v>
      </c>
    </row>
    <row r="86" spans="1:11" ht="31.5" hidden="1" customHeight="1">
      <c r="A86" s="307"/>
      <c r="B86" s="263"/>
      <c r="C86" s="103"/>
      <c r="D86" s="64" t="s">
        <v>17</v>
      </c>
      <c r="E86" s="61"/>
      <c r="F86" s="62"/>
      <c r="G86" s="61"/>
      <c r="H86" s="63"/>
      <c r="I86" s="61"/>
      <c r="J86" s="128"/>
      <c r="K86" s="117">
        <f t="shared" si="6"/>
        <v>0</v>
      </c>
    </row>
    <row r="87" spans="1:11" ht="78.75" hidden="1" customHeight="1">
      <c r="A87" s="307"/>
      <c r="B87" s="263"/>
      <c r="C87" s="103"/>
      <c r="D87" s="64" t="s">
        <v>38</v>
      </c>
      <c r="E87" s="61"/>
      <c r="F87" s="62"/>
      <c r="G87" s="61"/>
      <c r="H87" s="63"/>
      <c r="I87" s="61"/>
      <c r="J87" s="128"/>
      <c r="K87" s="117">
        <f t="shared" si="6"/>
        <v>0</v>
      </c>
    </row>
    <row r="88" spans="1:11" ht="31.5" hidden="1" customHeight="1">
      <c r="A88" s="307"/>
      <c r="B88" s="263"/>
      <c r="C88" s="103"/>
      <c r="D88" s="64" t="s">
        <v>18</v>
      </c>
      <c r="E88" s="61"/>
      <c r="F88" s="62"/>
      <c r="G88" s="61"/>
      <c r="H88" s="63"/>
      <c r="I88" s="61">
        <v>0</v>
      </c>
      <c r="J88" s="128"/>
      <c r="K88" s="117">
        <f t="shared" si="6"/>
        <v>0</v>
      </c>
    </row>
    <row r="89" spans="1:11" ht="32.25" hidden="1" customHeight="1">
      <c r="A89" s="307"/>
      <c r="B89" s="264"/>
      <c r="C89" s="103"/>
      <c r="D89" s="65" t="s">
        <v>29</v>
      </c>
      <c r="E89" s="66"/>
      <c r="F89" s="67"/>
      <c r="G89" s="66"/>
      <c r="H89" s="68"/>
      <c r="I89" s="66"/>
      <c r="J89" s="129"/>
      <c r="K89" s="117">
        <f t="shared" si="6"/>
        <v>0</v>
      </c>
    </row>
    <row r="90" spans="1:11" ht="15.75" hidden="1" customHeight="1">
      <c r="A90" s="306" t="s">
        <v>44</v>
      </c>
      <c r="B90" s="262"/>
      <c r="C90" s="103"/>
      <c r="D90" s="56" t="s">
        <v>13</v>
      </c>
      <c r="E90" s="57">
        <f>E91+E92+E93+E94</f>
        <v>0</v>
      </c>
      <c r="F90" s="58">
        <f t="shared" ref="F90:I90" si="24">F91+F92+F93+F94</f>
        <v>0</v>
      </c>
      <c r="G90" s="57">
        <f t="shared" si="24"/>
        <v>0</v>
      </c>
      <c r="H90" s="59">
        <f t="shared" si="24"/>
        <v>0</v>
      </c>
      <c r="I90" s="57">
        <f t="shared" si="24"/>
        <v>0</v>
      </c>
      <c r="J90" s="153"/>
      <c r="K90" s="117">
        <f t="shared" si="6"/>
        <v>0</v>
      </c>
    </row>
    <row r="91" spans="1:11" ht="31.5" hidden="1" customHeight="1">
      <c r="A91" s="307"/>
      <c r="B91" s="263"/>
      <c r="C91" s="103"/>
      <c r="D91" s="64" t="s">
        <v>17</v>
      </c>
      <c r="E91" s="61"/>
      <c r="F91" s="62"/>
      <c r="G91" s="61"/>
      <c r="H91" s="63"/>
      <c r="I91" s="154"/>
      <c r="J91" s="155"/>
      <c r="K91" s="117">
        <f t="shared" si="6"/>
        <v>0</v>
      </c>
    </row>
    <row r="92" spans="1:11" ht="78.75" hidden="1" customHeight="1">
      <c r="A92" s="307"/>
      <c r="B92" s="263"/>
      <c r="C92" s="103"/>
      <c r="D92" s="64" t="s">
        <v>38</v>
      </c>
      <c r="E92" s="61"/>
      <c r="F92" s="62"/>
      <c r="G92" s="61"/>
      <c r="H92" s="63"/>
      <c r="I92" s="154"/>
      <c r="J92" s="155"/>
      <c r="K92" s="117">
        <f t="shared" si="6"/>
        <v>0</v>
      </c>
    </row>
    <row r="93" spans="1:11" ht="31.5" hidden="1" customHeight="1">
      <c r="A93" s="307"/>
      <c r="B93" s="263"/>
      <c r="C93" s="103"/>
      <c r="D93" s="64" t="s">
        <v>18</v>
      </c>
      <c r="E93" s="61"/>
      <c r="F93" s="62"/>
      <c r="G93" s="61"/>
      <c r="H93" s="63"/>
      <c r="I93" s="154"/>
      <c r="J93" s="155"/>
      <c r="K93" s="117">
        <f t="shared" si="6"/>
        <v>0</v>
      </c>
    </row>
    <row r="94" spans="1:11" ht="32.25" hidden="1" customHeight="1">
      <c r="A94" s="307"/>
      <c r="B94" s="264"/>
      <c r="C94" s="131"/>
      <c r="D94" s="73" t="s">
        <v>29</v>
      </c>
      <c r="E94" s="74"/>
      <c r="F94" s="75"/>
      <c r="G94" s="74"/>
      <c r="H94" s="76"/>
      <c r="I94" s="158"/>
      <c r="J94" s="159"/>
      <c r="K94" s="120">
        <f t="shared" si="6"/>
        <v>0</v>
      </c>
    </row>
    <row r="95" spans="1:11">
      <c r="A95" s="306" t="s">
        <v>37</v>
      </c>
      <c r="B95" s="265" t="s">
        <v>45</v>
      </c>
      <c r="C95" s="222" t="s">
        <v>21</v>
      </c>
      <c r="D95" s="56" t="s">
        <v>13</v>
      </c>
      <c r="E95" s="57">
        <f>E96+E97+E98+E99</f>
        <v>176267.91</v>
      </c>
      <c r="F95" s="58">
        <f>F96+F97+F98+F99</f>
        <v>200000</v>
      </c>
      <c r="G95" s="57">
        <f t="shared" ref="G95:K95" si="25">G96+G97+G98+G99</f>
        <v>100000</v>
      </c>
      <c r="H95" s="59">
        <f t="shared" si="25"/>
        <v>100000</v>
      </c>
      <c r="I95" s="57">
        <f t="shared" si="25"/>
        <v>100000</v>
      </c>
      <c r="J95" s="57">
        <f t="shared" si="25"/>
        <v>100000</v>
      </c>
      <c r="K95" s="116">
        <f t="shared" si="25"/>
        <v>776267.91</v>
      </c>
    </row>
    <row r="96" spans="1:11">
      <c r="A96" s="307"/>
      <c r="B96" s="266"/>
      <c r="C96" s="223"/>
      <c r="D96" s="60" t="s">
        <v>16</v>
      </c>
      <c r="E96" s="61">
        <f t="shared" ref="E96:I97" si="26">E101+E116+E106</f>
        <v>0</v>
      </c>
      <c r="F96" s="62">
        <f t="shared" si="26"/>
        <v>0</v>
      </c>
      <c r="G96" s="61">
        <f t="shared" si="26"/>
        <v>0</v>
      </c>
      <c r="H96" s="63">
        <f t="shared" si="26"/>
        <v>0</v>
      </c>
      <c r="I96" s="61">
        <f t="shared" si="26"/>
        <v>0</v>
      </c>
      <c r="J96" s="128">
        <v>0</v>
      </c>
      <c r="K96" s="117">
        <f>E96+F96+G96+H96+I96+J96</f>
        <v>0</v>
      </c>
    </row>
    <row r="97" spans="1:11">
      <c r="A97" s="307"/>
      <c r="B97" s="266"/>
      <c r="C97" s="223"/>
      <c r="D97" s="60" t="s">
        <v>17</v>
      </c>
      <c r="E97" s="61">
        <v>137000</v>
      </c>
      <c r="F97" s="62">
        <f t="shared" si="26"/>
        <v>0</v>
      </c>
      <c r="G97" s="61">
        <f t="shared" si="26"/>
        <v>0</v>
      </c>
      <c r="H97" s="63">
        <f t="shared" si="26"/>
        <v>0</v>
      </c>
      <c r="I97" s="61">
        <f t="shared" si="26"/>
        <v>0</v>
      </c>
      <c r="J97" s="128">
        <v>0</v>
      </c>
      <c r="K97" s="117">
        <f t="shared" si="6"/>
        <v>137000</v>
      </c>
    </row>
    <row r="98" spans="1:11">
      <c r="A98" s="307"/>
      <c r="B98" s="266"/>
      <c r="C98" s="223"/>
      <c r="D98" s="64" t="s">
        <v>18</v>
      </c>
      <c r="E98" s="61">
        <f>39267.64+0.27</f>
        <v>39267.909999999996</v>
      </c>
      <c r="F98" s="62">
        <v>200000</v>
      </c>
      <c r="G98" s="61">
        <v>100000</v>
      </c>
      <c r="H98" s="63">
        <v>100000</v>
      </c>
      <c r="I98" s="61">
        <v>100000</v>
      </c>
      <c r="J98" s="61">
        <v>100000</v>
      </c>
      <c r="K98" s="117">
        <f t="shared" si="6"/>
        <v>639267.91</v>
      </c>
    </row>
    <row r="99" spans="1:11">
      <c r="A99" s="308"/>
      <c r="B99" s="267"/>
      <c r="C99" s="224"/>
      <c r="D99" s="65" t="s">
        <v>22</v>
      </c>
      <c r="E99" s="66">
        <v>0</v>
      </c>
      <c r="F99" s="67">
        <v>0</v>
      </c>
      <c r="G99" s="66">
        <v>0</v>
      </c>
      <c r="H99" s="68">
        <v>0</v>
      </c>
      <c r="I99" s="66">
        <v>0</v>
      </c>
      <c r="J99" s="129">
        <v>0</v>
      </c>
      <c r="K99" s="118">
        <v>0</v>
      </c>
    </row>
    <row r="100" spans="1:11">
      <c r="A100" s="306" t="s">
        <v>39</v>
      </c>
      <c r="B100" s="250" t="s">
        <v>46</v>
      </c>
      <c r="C100" s="222" t="s">
        <v>21</v>
      </c>
      <c r="D100" s="56" t="s">
        <v>13</v>
      </c>
      <c r="E100" s="57">
        <f>E101+E102+E103+E104</f>
        <v>0</v>
      </c>
      <c r="F100" s="58">
        <f>F101+F102+F103+F104</f>
        <v>0</v>
      </c>
      <c r="G100" s="57">
        <f t="shared" ref="G100:K100" si="27">G101+G102+G103+G104</f>
        <v>1600000</v>
      </c>
      <c r="H100" s="59">
        <f t="shared" si="27"/>
        <v>1600000</v>
      </c>
      <c r="I100" s="57">
        <f t="shared" si="27"/>
        <v>1600000</v>
      </c>
      <c r="J100" s="57">
        <f t="shared" si="27"/>
        <v>1600000</v>
      </c>
      <c r="K100" s="116">
        <f t="shared" si="27"/>
        <v>6400000</v>
      </c>
    </row>
    <row r="101" spans="1:11">
      <c r="A101" s="307"/>
      <c r="B101" s="251"/>
      <c r="C101" s="223"/>
      <c r="D101" s="60" t="s">
        <v>16</v>
      </c>
      <c r="E101" s="61">
        <v>0</v>
      </c>
      <c r="F101" s="62">
        <v>0</v>
      </c>
      <c r="G101" s="61">
        <v>0</v>
      </c>
      <c r="H101" s="63">
        <v>0</v>
      </c>
      <c r="I101" s="154">
        <v>0</v>
      </c>
      <c r="J101" s="155">
        <v>0</v>
      </c>
      <c r="K101" s="117">
        <f t="shared" ref="K101:K129" si="28">E101+F101+G101+H101+I101+J101</f>
        <v>0</v>
      </c>
    </row>
    <row r="102" spans="1:11">
      <c r="A102" s="307"/>
      <c r="B102" s="251"/>
      <c r="C102" s="223"/>
      <c r="D102" s="60" t="s">
        <v>17</v>
      </c>
      <c r="E102" s="61">
        <v>0</v>
      </c>
      <c r="F102" s="62">
        <v>0</v>
      </c>
      <c r="G102" s="61">
        <v>0</v>
      </c>
      <c r="H102" s="63">
        <v>0</v>
      </c>
      <c r="I102" s="154">
        <v>0</v>
      </c>
      <c r="J102" s="155">
        <v>0</v>
      </c>
      <c r="K102" s="117">
        <f t="shared" si="28"/>
        <v>0</v>
      </c>
    </row>
    <row r="103" spans="1:11">
      <c r="A103" s="307"/>
      <c r="B103" s="251"/>
      <c r="C103" s="223"/>
      <c r="D103" s="64" t="s">
        <v>18</v>
      </c>
      <c r="E103" s="61">
        <v>0</v>
      </c>
      <c r="F103" s="62">
        <v>0</v>
      </c>
      <c r="G103" s="61">
        <f>160000+301440</f>
        <v>461440</v>
      </c>
      <c r="H103" s="63">
        <f>160000</f>
        <v>160000</v>
      </c>
      <c r="I103" s="61">
        <v>160000</v>
      </c>
      <c r="J103" s="61">
        <v>160000</v>
      </c>
      <c r="K103" s="117">
        <f t="shared" ref="K103:K104" si="29">E103+F103+G103+H103+I103+J103</f>
        <v>941440</v>
      </c>
    </row>
    <row r="104" spans="1:11">
      <c r="A104" s="308"/>
      <c r="B104" s="252"/>
      <c r="C104" s="224"/>
      <c r="D104" s="65" t="s">
        <v>29</v>
      </c>
      <c r="E104" s="66">
        <v>0</v>
      </c>
      <c r="F104" s="67">
        <v>0</v>
      </c>
      <c r="G104" s="66">
        <f t="shared" ref="G104:J104" si="30">1600000-G103</f>
        <v>1138560</v>
      </c>
      <c r="H104" s="68">
        <f t="shared" si="30"/>
        <v>1440000</v>
      </c>
      <c r="I104" s="66">
        <f t="shared" si="30"/>
        <v>1440000</v>
      </c>
      <c r="J104" s="66">
        <f t="shared" si="30"/>
        <v>1440000</v>
      </c>
      <c r="K104" s="118">
        <f t="shared" si="29"/>
        <v>5458560</v>
      </c>
    </row>
    <row r="105" spans="1:11">
      <c r="A105" s="306" t="s">
        <v>40</v>
      </c>
      <c r="B105" s="250" t="s">
        <v>47</v>
      </c>
      <c r="C105" s="222" t="s">
        <v>21</v>
      </c>
      <c r="D105" s="56" t="s">
        <v>13</v>
      </c>
      <c r="E105" s="57">
        <f t="shared" ref="E105:K105" si="31">E106+E107+E108+E109</f>
        <v>0</v>
      </c>
      <c r="F105" s="58">
        <f t="shared" si="31"/>
        <v>4900000</v>
      </c>
      <c r="G105" s="57">
        <f t="shared" si="31"/>
        <v>0</v>
      </c>
      <c r="H105" s="59">
        <f t="shared" si="31"/>
        <v>0</v>
      </c>
      <c r="I105" s="57">
        <f t="shared" si="31"/>
        <v>0</v>
      </c>
      <c r="J105" s="57">
        <f t="shared" si="31"/>
        <v>0</v>
      </c>
      <c r="K105" s="116">
        <f t="shared" si="31"/>
        <v>4900000</v>
      </c>
    </row>
    <row r="106" spans="1:11">
      <c r="A106" s="307"/>
      <c r="B106" s="251"/>
      <c r="C106" s="223"/>
      <c r="D106" s="60" t="s">
        <v>16</v>
      </c>
      <c r="E106" s="61">
        <v>0</v>
      </c>
      <c r="F106" s="62">
        <v>0</v>
      </c>
      <c r="G106" s="61">
        <v>0</v>
      </c>
      <c r="H106" s="63">
        <v>0</v>
      </c>
      <c r="I106" s="154">
        <v>0</v>
      </c>
      <c r="J106" s="155">
        <v>0</v>
      </c>
      <c r="K106" s="117">
        <f>E106+F106+G106+H106+I106+J106</f>
        <v>0</v>
      </c>
    </row>
    <row r="107" spans="1:11">
      <c r="A107" s="307"/>
      <c r="B107" s="251"/>
      <c r="C107" s="223"/>
      <c r="D107" s="60" t="s">
        <v>17</v>
      </c>
      <c r="E107" s="61">
        <v>0</v>
      </c>
      <c r="F107" s="62">
        <v>0</v>
      </c>
      <c r="G107" s="61">
        <v>0</v>
      </c>
      <c r="H107" s="63">
        <v>0</v>
      </c>
      <c r="I107" s="154">
        <v>0</v>
      </c>
      <c r="J107" s="155">
        <v>0</v>
      </c>
      <c r="K107" s="117">
        <f>E107+F107+G107+H107+I107+J107</f>
        <v>0</v>
      </c>
    </row>
    <row r="108" spans="1:11">
      <c r="A108" s="307"/>
      <c r="B108" s="251"/>
      <c r="C108" s="223"/>
      <c r="D108" s="64" t="s">
        <v>18</v>
      </c>
      <c r="E108" s="61">
        <v>0</v>
      </c>
      <c r="F108" s="62">
        <v>0</v>
      </c>
      <c r="G108" s="61">
        <v>0</v>
      </c>
      <c r="H108" s="63">
        <v>0</v>
      </c>
      <c r="I108" s="154">
        <v>0</v>
      </c>
      <c r="J108" s="155">
        <v>0</v>
      </c>
      <c r="K108" s="117">
        <f>E108+F108+G108+H108+I108+J108</f>
        <v>0</v>
      </c>
    </row>
    <row r="109" spans="1:11">
      <c r="A109" s="308"/>
      <c r="B109" s="252"/>
      <c r="C109" s="224"/>
      <c r="D109" s="65" t="s">
        <v>22</v>
      </c>
      <c r="E109" s="66">
        <v>0</v>
      </c>
      <c r="F109" s="67">
        <v>4900000</v>
      </c>
      <c r="G109" s="66">
        <v>0</v>
      </c>
      <c r="H109" s="68">
        <v>0</v>
      </c>
      <c r="I109" s="156">
        <v>0</v>
      </c>
      <c r="J109" s="157">
        <v>0</v>
      </c>
      <c r="K109" s="118">
        <f>E109+F109+G109+H109+I109+J109</f>
        <v>4900000</v>
      </c>
    </row>
    <row r="110" spans="1:11">
      <c r="A110" s="306" t="s">
        <v>39</v>
      </c>
      <c r="B110" s="250" t="s">
        <v>48</v>
      </c>
      <c r="C110" s="222" t="s">
        <v>21</v>
      </c>
      <c r="D110" s="56" t="s">
        <v>13</v>
      </c>
      <c r="E110" s="57">
        <f t="shared" ref="E110:K110" si="32">E111+E112+E113+E114</f>
        <v>0</v>
      </c>
      <c r="F110" s="58">
        <f t="shared" si="32"/>
        <v>0</v>
      </c>
      <c r="G110" s="57">
        <f t="shared" si="32"/>
        <v>0</v>
      </c>
      <c r="H110" s="59">
        <f t="shared" si="32"/>
        <v>0</v>
      </c>
      <c r="I110" s="57">
        <f t="shared" si="32"/>
        <v>0</v>
      </c>
      <c r="J110" s="57">
        <f t="shared" si="32"/>
        <v>0</v>
      </c>
      <c r="K110" s="116">
        <f t="shared" si="32"/>
        <v>0</v>
      </c>
    </row>
    <row r="111" spans="1:11">
      <c r="A111" s="307"/>
      <c r="B111" s="251"/>
      <c r="C111" s="223"/>
      <c r="D111" s="60" t="s">
        <v>16</v>
      </c>
      <c r="E111" s="61">
        <v>0</v>
      </c>
      <c r="F111" s="62">
        <v>0</v>
      </c>
      <c r="G111" s="61">
        <v>0</v>
      </c>
      <c r="H111" s="63">
        <v>0</v>
      </c>
      <c r="I111" s="154">
        <v>0</v>
      </c>
      <c r="J111" s="155">
        <v>0</v>
      </c>
      <c r="K111" s="117">
        <f>E111+F111+G111+H111+I111+J111</f>
        <v>0</v>
      </c>
    </row>
    <row r="112" spans="1:11">
      <c r="A112" s="307"/>
      <c r="B112" s="251"/>
      <c r="C112" s="223"/>
      <c r="D112" s="60" t="s">
        <v>17</v>
      </c>
      <c r="E112" s="61">
        <v>0</v>
      </c>
      <c r="F112" s="62">
        <v>0</v>
      </c>
      <c r="G112" s="61">
        <v>0</v>
      </c>
      <c r="H112" s="63">
        <v>0</v>
      </c>
      <c r="I112" s="154">
        <v>0</v>
      </c>
      <c r="J112" s="155">
        <v>0</v>
      </c>
      <c r="K112" s="117">
        <f>E112+F112+G112+H112+I112+J112</f>
        <v>0</v>
      </c>
    </row>
    <row r="113" spans="1:12">
      <c r="A113" s="307"/>
      <c r="B113" s="251"/>
      <c r="C113" s="223"/>
      <c r="D113" s="64" t="s">
        <v>18</v>
      </c>
      <c r="E113" s="61">
        <v>0</v>
      </c>
      <c r="F113" s="62">
        <v>0</v>
      </c>
      <c r="G113" s="61">
        <v>0</v>
      </c>
      <c r="H113" s="63">
        <v>0</v>
      </c>
      <c r="I113" s="154">
        <v>0</v>
      </c>
      <c r="J113" s="155">
        <v>0</v>
      </c>
      <c r="K113" s="117">
        <f>E113+F113+G113+H113+I113+J113</f>
        <v>0</v>
      </c>
    </row>
    <row r="114" spans="1:12">
      <c r="A114" s="308"/>
      <c r="B114" s="252"/>
      <c r="C114" s="224"/>
      <c r="D114" s="65" t="s">
        <v>22</v>
      </c>
      <c r="E114" s="66">
        <v>0</v>
      </c>
      <c r="F114" s="67">
        <v>0</v>
      </c>
      <c r="G114" s="66">
        <v>0</v>
      </c>
      <c r="H114" s="68">
        <v>0</v>
      </c>
      <c r="I114" s="156">
        <v>0</v>
      </c>
      <c r="J114" s="157">
        <v>0</v>
      </c>
      <c r="K114" s="118">
        <f>E114+F114+G114+H114+I114+J114</f>
        <v>0</v>
      </c>
    </row>
    <row r="115" spans="1:12">
      <c r="A115" s="309">
        <v>4</v>
      </c>
      <c r="B115" s="253" t="s">
        <v>49</v>
      </c>
      <c r="C115" s="225" t="s">
        <v>21</v>
      </c>
      <c r="D115" s="132" t="s">
        <v>13</v>
      </c>
      <c r="E115" s="133">
        <f t="shared" ref="E115:K115" si="33">E116+E117+E118+E119</f>
        <v>0</v>
      </c>
      <c r="F115" s="133">
        <f t="shared" si="33"/>
        <v>0</v>
      </c>
      <c r="G115" s="133">
        <f t="shared" si="33"/>
        <v>0</v>
      </c>
      <c r="H115" s="134">
        <f t="shared" si="33"/>
        <v>628340</v>
      </c>
      <c r="I115" s="133">
        <f t="shared" si="33"/>
        <v>0</v>
      </c>
      <c r="J115" s="133">
        <f t="shared" si="33"/>
        <v>0</v>
      </c>
      <c r="K115" s="160">
        <f t="shared" si="33"/>
        <v>628340</v>
      </c>
    </row>
    <row r="116" spans="1:12" ht="30">
      <c r="A116" s="309"/>
      <c r="B116" s="254"/>
      <c r="C116" s="226"/>
      <c r="D116" s="80" t="s">
        <v>16</v>
      </c>
      <c r="E116" s="81">
        <v>0</v>
      </c>
      <c r="F116" s="81">
        <v>0</v>
      </c>
      <c r="G116" s="81">
        <v>0</v>
      </c>
      <c r="H116" s="82">
        <v>0</v>
      </c>
      <c r="I116" s="161">
        <v>0</v>
      </c>
      <c r="J116" s="162">
        <v>0</v>
      </c>
      <c r="K116" s="163">
        <f>E116+F116+G116+H116+I116+J116</f>
        <v>0</v>
      </c>
    </row>
    <row r="117" spans="1:12">
      <c r="A117" s="309"/>
      <c r="B117" s="254"/>
      <c r="C117" s="226"/>
      <c r="D117" s="80" t="s">
        <v>17</v>
      </c>
      <c r="E117" s="81">
        <v>0</v>
      </c>
      <c r="F117" s="81">
        <v>0</v>
      </c>
      <c r="G117" s="81">
        <v>0</v>
      </c>
      <c r="H117" s="82">
        <v>0</v>
      </c>
      <c r="I117" s="161">
        <v>0</v>
      </c>
      <c r="J117" s="162">
        <v>0</v>
      </c>
      <c r="K117" s="163">
        <f>E117+F117+G117+H117+I117+J117</f>
        <v>0</v>
      </c>
    </row>
    <row r="118" spans="1:12" ht="90">
      <c r="A118" s="309"/>
      <c r="B118" s="254"/>
      <c r="C118" s="226"/>
      <c r="D118" s="135" t="s">
        <v>18</v>
      </c>
      <c r="E118" s="81">
        <v>0</v>
      </c>
      <c r="F118" s="81">
        <v>0</v>
      </c>
      <c r="G118" s="81">
        <v>0</v>
      </c>
      <c r="H118" s="82">
        <v>628340</v>
      </c>
      <c r="I118" s="161">
        <v>0</v>
      </c>
      <c r="J118" s="162">
        <v>0</v>
      </c>
      <c r="K118" s="163">
        <f>E118+F118+G118+H118+I118+J118</f>
        <v>628340</v>
      </c>
      <c r="L118" s="164" t="s">
        <v>50</v>
      </c>
    </row>
    <row r="119" spans="1:12" ht="21.75" customHeight="1">
      <c r="A119" s="309"/>
      <c r="B119" s="255"/>
      <c r="C119" s="227"/>
      <c r="D119" s="136" t="s">
        <v>22</v>
      </c>
      <c r="E119" s="137">
        <v>0</v>
      </c>
      <c r="F119" s="137"/>
      <c r="G119" s="137">
        <v>0</v>
      </c>
      <c r="H119" s="138">
        <v>0</v>
      </c>
      <c r="I119" s="165">
        <v>0</v>
      </c>
      <c r="J119" s="166">
        <v>0</v>
      </c>
      <c r="K119" s="167">
        <f>E119+F119+G119+H119+I119+J119</f>
        <v>0</v>
      </c>
    </row>
    <row r="120" spans="1:12" s="16" customFormat="1" ht="15.75" customHeight="1">
      <c r="A120" s="294">
        <v>5</v>
      </c>
      <c r="B120" s="228" t="s">
        <v>51</v>
      </c>
      <c r="C120" s="228" t="s">
        <v>21</v>
      </c>
      <c r="D120" s="139" t="s">
        <v>13</v>
      </c>
      <c r="E120" s="140">
        <f>E125</f>
        <v>299999</v>
      </c>
      <c r="F120" s="140">
        <f>F125</f>
        <v>0</v>
      </c>
      <c r="G120" s="140">
        <f>G125</f>
        <v>0</v>
      </c>
      <c r="H120" s="141">
        <f>H125</f>
        <v>0</v>
      </c>
      <c r="I120" s="140">
        <f t="shared" ref="I120:J124" si="34">I125</f>
        <v>0</v>
      </c>
      <c r="J120" s="140">
        <f t="shared" si="34"/>
        <v>0</v>
      </c>
      <c r="K120" s="168">
        <f>E120+F120+G120+H120+I120+J120</f>
        <v>299999</v>
      </c>
    </row>
    <row r="121" spans="1:12" s="16" customFormat="1" ht="30">
      <c r="A121" s="295"/>
      <c r="B121" s="229"/>
      <c r="C121" s="229"/>
      <c r="D121" s="142" t="s">
        <v>16</v>
      </c>
      <c r="E121" s="143">
        <f>E126</f>
        <v>0</v>
      </c>
      <c r="F121" s="143">
        <f t="shared" ref="E121:H124" si="35">F126</f>
        <v>0</v>
      </c>
      <c r="G121" s="143">
        <f t="shared" si="35"/>
        <v>0</v>
      </c>
      <c r="H121" s="144">
        <f>H126</f>
        <v>0</v>
      </c>
      <c r="I121" s="143">
        <f t="shared" si="34"/>
        <v>0</v>
      </c>
      <c r="J121" s="143">
        <f t="shared" si="34"/>
        <v>0</v>
      </c>
      <c r="K121" s="169">
        <f t="shared" si="28"/>
        <v>0</v>
      </c>
    </row>
    <row r="122" spans="1:12" s="16" customFormat="1">
      <c r="A122" s="295"/>
      <c r="B122" s="229"/>
      <c r="C122" s="229"/>
      <c r="D122" s="142" t="s">
        <v>17</v>
      </c>
      <c r="E122" s="143">
        <f t="shared" si="35"/>
        <v>0</v>
      </c>
      <c r="F122" s="143">
        <f t="shared" si="35"/>
        <v>0</v>
      </c>
      <c r="G122" s="143">
        <f t="shared" si="35"/>
        <v>0</v>
      </c>
      <c r="H122" s="144">
        <f t="shared" si="35"/>
        <v>0</v>
      </c>
      <c r="I122" s="143">
        <f t="shared" si="34"/>
        <v>0</v>
      </c>
      <c r="J122" s="143">
        <f t="shared" si="34"/>
        <v>0</v>
      </c>
      <c r="K122" s="169">
        <f t="shared" si="28"/>
        <v>0</v>
      </c>
    </row>
    <row r="123" spans="1:12" s="16" customFormat="1">
      <c r="A123" s="295"/>
      <c r="B123" s="229"/>
      <c r="C123" s="229"/>
      <c r="D123" s="145" t="s">
        <v>18</v>
      </c>
      <c r="E123" s="143">
        <f>E128</f>
        <v>299999</v>
      </c>
      <c r="F123" s="143">
        <f t="shared" ref="F123:J123" si="36">F128</f>
        <v>0</v>
      </c>
      <c r="G123" s="143">
        <f t="shared" si="36"/>
        <v>0</v>
      </c>
      <c r="H123" s="144">
        <f t="shared" si="36"/>
        <v>0</v>
      </c>
      <c r="I123" s="143">
        <f t="shared" si="36"/>
        <v>0</v>
      </c>
      <c r="J123" s="143">
        <f t="shared" si="36"/>
        <v>0</v>
      </c>
      <c r="K123" s="169">
        <f t="shared" si="28"/>
        <v>299999</v>
      </c>
    </row>
    <row r="124" spans="1:12" s="16" customFormat="1">
      <c r="A124" s="296"/>
      <c r="B124" s="230"/>
      <c r="C124" s="230"/>
      <c r="D124" s="146" t="s">
        <v>22</v>
      </c>
      <c r="E124" s="147">
        <v>0</v>
      </c>
      <c r="F124" s="147">
        <f>F120-F123</f>
        <v>0</v>
      </c>
      <c r="G124" s="147">
        <v>0</v>
      </c>
      <c r="H124" s="148">
        <f t="shared" si="35"/>
        <v>0</v>
      </c>
      <c r="I124" s="147">
        <f t="shared" si="34"/>
        <v>0</v>
      </c>
      <c r="J124" s="147">
        <f t="shared" si="34"/>
        <v>0</v>
      </c>
      <c r="K124" s="170">
        <f t="shared" si="28"/>
        <v>0</v>
      </c>
    </row>
    <row r="125" spans="1:12" s="16" customFormat="1" ht="15.75" customHeight="1">
      <c r="A125" s="297" t="s">
        <v>52</v>
      </c>
      <c r="B125" s="256" t="s">
        <v>53</v>
      </c>
      <c r="C125" s="231" t="s">
        <v>21</v>
      </c>
      <c r="D125" s="87" t="s">
        <v>13</v>
      </c>
      <c r="E125" s="149">
        <f>E126+E127+E128+E129</f>
        <v>299999</v>
      </c>
      <c r="F125" s="150">
        <f>F126+F127+F128+F129</f>
        <v>0</v>
      </c>
      <c r="G125" s="149">
        <f t="shared" ref="G125:K125" si="37">G126+G127+G128+G129</f>
        <v>0</v>
      </c>
      <c r="H125" s="151">
        <f t="shared" si="37"/>
        <v>0</v>
      </c>
      <c r="I125" s="149">
        <f t="shared" si="37"/>
        <v>0</v>
      </c>
      <c r="J125" s="149">
        <f t="shared" si="37"/>
        <v>0</v>
      </c>
      <c r="K125" s="122">
        <f t="shared" si="37"/>
        <v>299999</v>
      </c>
    </row>
    <row r="126" spans="1:12" s="16" customFormat="1">
      <c r="A126" s="298"/>
      <c r="B126" s="257"/>
      <c r="C126" s="232"/>
      <c r="D126" s="152" t="s">
        <v>16</v>
      </c>
      <c r="E126" s="92">
        <v>0</v>
      </c>
      <c r="F126" s="93">
        <v>0</v>
      </c>
      <c r="G126" s="92">
        <v>0</v>
      </c>
      <c r="H126" s="94">
        <v>0</v>
      </c>
      <c r="I126" s="92">
        <v>0</v>
      </c>
      <c r="J126" s="92">
        <v>0</v>
      </c>
      <c r="K126" s="123">
        <f t="shared" si="28"/>
        <v>0</v>
      </c>
    </row>
    <row r="127" spans="1:12" s="16" customFormat="1">
      <c r="A127" s="298"/>
      <c r="B127" s="257"/>
      <c r="C127" s="232"/>
      <c r="D127" s="152" t="s">
        <v>17</v>
      </c>
      <c r="E127" s="92">
        <v>0</v>
      </c>
      <c r="F127" s="93">
        <v>0</v>
      </c>
      <c r="G127" s="92">
        <v>0</v>
      </c>
      <c r="H127" s="94">
        <v>0</v>
      </c>
      <c r="I127" s="92">
        <v>0</v>
      </c>
      <c r="J127" s="92">
        <v>0</v>
      </c>
      <c r="K127" s="123">
        <f t="shared" si="28"/>
        <v>0</v>
      </c>
    </row>
    <row r="128" spans="1:12" s="16" customFormat="1">
      <c r="A128" s="298"/>
      <c r="B128" s="257"/>
      <c r="C128" s="232"/>
      <c r="D128" s="95" t="s">
        <v>18</v>
      </c>
      <c r="E128" s="92">
        <v>299999</v>
      </c>
      <c r="F128" s="93">
        <v>0</v>
      </c>
      <c r="G128" s="92">
        <v>0</v>
      </c>
      <c r="H128" s="94">
        <v>0</v>
      </c>
      <c r="I128" s="92">
        <v>0</v>
      </c>
      <c r="J128" s="92">
        <v>0</v>
      </c>
      <c r="K128" s="123">
        <f t="shared" si="28"/>
        <v>299999</v>
      </c>
    </row>
    <row r="129" spans="1:11" s="16" customFormat="1">
      <c r="A129" s="299"/>
      <c r="B129" s="258"/>
      <c r="C129" s="233"/>
      <c r="D129" s="96" t="s">
        <v>22</v>
      </c>
      <c r="E129" s="171">
        <v>0</v>
      </c>
      <c r="F129" s="172">
        <v>0</v>
      </c>
      <c r="G129" s="171">
        <v>0</v>
      </c>
      <c r="H129" s="173">
        <v>0</v>
      </c>
      <c r="I129" s="171">
        <v>0</v>
      </c>
      <c r="J129" s="171">
        <v>0</v>
      </c>
      <c r="K129" s="126">
        <f t="shared" si="28"/>
        <v>0</v>
      </c>
    </row>
    <row r="130" spans="1:11">
      <c r="A130" s="300">
        <v>6</v>
      </c>
      <c r="B130" s="259" t="s">
        <v>54</v>
      </c>
      <c r="C130" s="234" t="s">
        <v>21</v>
      </c>
      <c r="D130" s="174" t="s">
        <v>13</v>
      </c>
      <c r="E130" s="175">
        <f>E131+E132+E133+E134</f>
        <v>0</v>
      </c>
      <c r="F130" s="175">
        <f t="shared" ref="F130:K130" si="38">F131+F132+F133+F134</f>
        <v>0</v>
      </c>
      <c r="G130" s="175">
        <f t="shared" si="38"/>
        <v>0</v>
      </c>
      <c r="H130" s="176">
        <f t="shared" si="38"/>
        <v>0</v>
      </c>
      <c r="I130" s="175">
        <f t="shared" si="38"/>
        <v>0</v>
      </c>
      <c r="J130" s="175">
        <f t="shared" si="38"/>
        <v>0</v>
      </c>
      <c r="K130" s="199">
        <f t="shared" si="38"/>
        <v>0</v>
      </c>
    </row>
    <row r="131" spans="1:11" ht="30">
      <c r="A131" s="271"/>
      <c r="B131" s="260"/>
      <c r="C131" s="216"/>
      <c r="D131" s="177" t="s">
        <v>16</v>
      </c>
      <c r="E131" s="178">
        <v>0</v>
      </c>
      <c r="F131" s="178">
        <v>0</v>
      </c>
      <c r="G131" s="178">
        <v>0</v>
      </c>
      <c r="H131" s="179">
        <v>0</v>
      </c>
      <c r="I131" s="178">
        <v>0</v>
      </c>
      <c r="J131" s="178">
        <v>0</v>
      </c>
      <c r="K131" s="200">
        <f>E131+F131+G131+H131+I131+J131</f>
        <v>0</v>
      </c>
    </row>
    <row r="132" spans="1:11">
      <c r="A132" s="271"/>
      <c r="B132" s="260"/>
      <c r="C132" s="216"/>
      <c r="D132" s="177" t="s">
        <v>17</v>
      </c>
      <c r="E132" s="178">
        <v>0</v>
      </c>
      <c r="F132" s="178">
        <v>0</v>
      </c>
      <c r="G132" s="178">
        <v>0</v>
      </c>
      <c r="H132" s="179">
        <v>0</v>
      </c>
      <c r="I132" s="178">
        <v>0</v>
      </c>
      <c r="J132" s="178">
        <v>0</v>
      </c>
      <c r="K132" s="200">
        <f t="shared" ref="K132:K134" si="39">E132+F132+G132+H132+I132+J132</f>
        <v>0</v>
      </c>
    </row>
    <row r="133" spans="1:11">
      <c r="A133" s="271"/>
      <c r="B133" s="260"/>
      <c r="C133" s="216"/>
      <c r="D133" s="180" t="s">
        <v>18</v>
      </c>
      <c r="E133" s="178">
        <v>0</v>
      </c>
      <c r="F133" s="178">
        <v>0</v>
      </c>
      <c r="G133" s="178">
        <v>0</v>
      </c>
      <c r="H133" s="179">
        <v>0</v>
      </c>
      <c r="I133" s="178"/>
      <c r="J133" s="178">
        <v>0</v>
      </c>
      <c r="K133" s="200">
        <f t="shared" si="39"/>
        <v>0</v>
      </c>
    </row>
    <row r="134" spans="1:11">
      <c r="A134" s="301"/>
      <c r="B134" s="261"/>
      <c r="C134" s="235"/>
      <c r="D134" s="181" t="s">
        <v>22</v>
      </c>
      <c r="E134" s="182">
        <v>0</v>
      </c>
      <c r="F134" s="182">
        <v>0</v>
      </c>
      <c r="G134" s="182">
        <v>0</v>
      </c>
      <c r="H134" s="183">
        <v>0</v>
      </c>
      <c r="I134" s="182">
        <v>0</v>
      </c>
      <c r="J134" s="182">
        <v>0</v>
      </c>
      <c r="K134" s="201">
        <f t="shared" si="39"/>
        <v>0</v>
      </c>
    </row>
    <row r="135" spans="1:11" ht="15.75" customHeight="1">
      <c r="A135" s="302">
        <v>7</v>
      </c>
      <c r="B135" s="236" t="s">
        <v>55</v>
      </c>
      <c r="C135" s="214" t="s">
        <v>21</v>
      </c>
      <c r="D135" s="184" t="s">
        <v>13</v>
      </c>
      <c r="E135" s="175">
        <f>E136+E137+E138+E139</f>
        <v>7700</v>
      </c>
      <c r="F135" s="175">
        <f t="shared" ref="F135:K135" si="40">F136+F137+F138+F139</f>
        <v>0</v>
      </c>
      <c r="G135" s="175">
        <f t="shared" si="40"/>
        <v>0</v>
      </c>
      <c r="H135" s="176">
        <f t="shared" si="40"/>
        <v>0</v>
      </c>
      <c r="I135" s="175">
        <f t="shared" si="40"/>
        <v>0</v>
      </c>
      <c r="J135" s="175">
        <f t="shared" si="40"/>
        <v>0</v>
      </c>
      <c r="K135" s="199">
        <f t="shared" si="40"/>
        <v>7700</v>
      </c>
    </row>
    <row r="136" spans="1:11" ht="30">
      <c r="A136" s="303"/>
      <c r="B136" s="237"/>
      <c r="C136" s="215"/>
      <c r="D136" s="185" t="s">
        <v>16</v>
      </c>
      <c r="E136" s="178">
        <v>0</v>
      </c>
      <c r="F136" s="178">
        <v>0</v>
      </c>
      <c r="G136" s="178">
        <v>0</v>
      </c>
      <c r="H136" s="179">
        <v>0</v>
      </c>
      <c r="I136" s="178">
        <v>0</v>
      </c>
      <c r="J136" s="178">
        <v>0</v>
      </c>
      <c r="K136" s="200">
        <f>E136+F136+G136+H136+I136+J136</f>
        <v>0</v>
      </c>
    </row>
    <row r="137" spans="1:11">
      <c r="A137" s="303"/>
      <c r="B137" s="237"/>
      <c r="C137" s="215"/>
      <c r="D137" s="185" t="s">
        <v>17</v>
      </c>
      <c r="E137" s="178">
        <v>0</v>
      </c>
      <c r="F137" s="178">
        <v>0</v>
      </c>
      <c r="G137" s="178">
        <v>0</v>
      </c>
      <c r="H137" s="179">
        <v>0</v>
      </c>
      <c r="I137" s="178">
        <v>0</v>
      </c>
      <c r="J137" s="178">
        <v>0</v>
      </c>
      <c r="K137" s="200">
        <f t="shared" ref="K137" si="41">E137+F137+G137+H137+I137+J137</f>
        <v>0</v>
      </c>
    </row>
    <row r="138" spans="1:11">
      <c r="A138" s="303"/>
      <c r="B138" s="237"/>
      <c r="C138" s="215"/>
      <c r="D138" s="186" t="s">
        <v>18</v>
      </c>
      <c r="E138" s="178">
        <f>E143+E148</f>
        <v>7700</v>
      </c>
      <c r="F138" s="178">
        <f t="shared" ref="F138:K138" si="42">F143+F148</f>
        <v>0</v>
      </c>
      <c r="G138" s="178">
        <f t="shared" si="42"/>
        <v>0</v>
      </c>
      <c r="H138" s="179">
        <f t="shared" si="42"/>
        <v>0</v>
      </c>
      <c r="I138" s="178">
        <f t="shared" si="42"/>
        <v>0</v>
      </c>
      <c r="J138" s="178">
        <f t="shared" si="42"/>
        <v>0</v>
      </c>
      <c r="K138" s="178">
        <f t="shared" si="42"/>
        <v>7700</v>
      </c>
    </row>
    <row r="139" spans="1:11">
      <c r="A139" s="303"/>
      <c r="B139" s="238"/>
      <c r="C139" s="215"/>
      <c r="D139" s="187" t="s">
        <v>22</v>
      </c>
      <c r="E139" s="182">
        <v>0</v>
      </c>
      <c r="F139" s="182">
        <v>0</v>
      </c>
      <c r="G139" s="182">
        <v>0</v>
      </c>
      <c r="H139" s="183">
        <v>0</v>
      </c>
      <c r="I139" s="182">
        <v>0</v>
      </c>
      <c r="J139" s="182">
        <v>0</v>
      </c>
      <c r="K139" s="201">
        <f t="shared" ref="K139" si="43">E139+F139+G139+H139+I139+J139</f>
        <v>0</v>
      </c>
    </row>
    <row r="140" spans="1:11" ht="22.5" customHeight="1">
      <c r="A140" s="304" t="s">
        <v>56</v>
      </c>
      <c r="B140" s="239" t="s">
        <v>57</v>
      </c>
      <c r="C140" s="214" t="s">
        <v>21</v>
      </c>
      <c r="D140" s="184" t="s">
        <v>13</v>
      </c>
      <c r="E140" s="188">
        <f>E141+E142+E143+E144</f>
        <v>4000</v>
      </c>
      <c r="F140" s="188">
        <f t="shared" ref="F140:K140" si="44">F141+F142+F143+F144</f>
        <v>0</v>
      </c>
      <c r="G140" s="188">
        <f t="shared" si="44"/>
        <v>0</v>
      </c>
      <c r="H140" s="189">
        <f t="shared" si="44"/>
        <v>0</v>
      </c>
      <c r="I140" s="188">
        <f t="shared" si="44"/>
        <v>0</v>
      </c>
      <c r="J140" s="188">
        <f t="shared" si="44"/>
        <v>0</v>
      </c>
      <c r="K140" s="188">
        <f t="shared" si="44"/>
        <v>4000</v>
      </c>
    </row>
    <row r="141" spans="1:11" ht="22.5" customHeight="1">
      <c r="A141" s="305"/>
      <c r="B141" s="240"/>
      <c r="C141" s="215"/>
      <c r="D141" s="185" t="s">
        <v>16</v>
      </c>
      <c r="E141" s="178">
        <v>0</v>
      </c>
      <c r="F141" s="178">
        <v>0</v>
      </c>
      <c r="G141" s="178">
        <v>0</v>
      </c>
      <c r="H141" s="179">
        <v>0</v>
      </c>
      <c r="I141" s="178">
        <v>0</v>
      </c>
      <c r="J141" s="178">
        <v>0</v>
      </c>
      <c r="K141" s="201">
        <f>E141+F141+G141+H141+I141+J141</f>
        <v>0</v>
      </c>
    </row>
    <row r="142" spans="1:11" ht="22.5" customHeight="1">
      <c r="A142" s="305"/>
      <c r="B142" s="240"/>
      <c r="C142" s="215"/>
      <c r="D142" s="185" t="s">
        <v>17</v>
      </c>
      <c r="E142" s="178">
        <v>0</v>
      </c>
      <c r="F142" s="178">
        <v>0</v>
      </c>
      <c r="G142" s="178">
        <v>0</v>
      </c>
      <c r="H142" s="179">
        <v>0</v>
      </c>
      <c r="I142" s="178">
        <v>0</v>
      </c>
      <c r="J142" s="178">
        <v>0</v>
      </c>
      <c r="K142" s="201">
        <f t="shared" ref="K142:K144" si="45">E142+F142+G142+H142+I142+J142</f>
        <v>0</v>
      </c>
    </row>
    <row r="143" spans="1:11" ht="22.5" customHeight="1">
      <c r="A143" s="305"/>
      <c r="B143" s="240"/>
      <c r="C143" s="215"/>
      <c r="D143" s="186" t="s">
        <v>18</v>
      </c>
      <c r="E143" s="190">
        <v>4000</v>
      </c>
      <c r="F143" s="190">
        <v>0</v>
      </c>
      <c r="G143" s="178">
        <v>0</v>
      </c>
      <c r="H143" s="179">
        <v>0</v>
      </c>
      <c r="I143" s="178">
        <v>0</v>
      </c>
      <c r="J143" s="178">
        <v>0</v>
      </c>
      <c r="K143" s="201">
        <f t="shared" si="45"/>
        <v>4000</v>
      </c>
    </row>
    <row r="144" spans="1:11" ht="22.5" customHeight="1">
      <c r="A144" s="305"/>
      <c r="B144" s="240"/>
      <c r="C144" s="215"/>
      <c r="D144" s="187" t="s">
        <v>22</v>
      </c>
      <c r="E144" s="182">
        <v>0</v>
      </c>
      <c r="F144" s="182">
        <v>0</v>
      </c>
      <c r="G144" s="178">
        <v>0</v>
      </c>
      <c r="H144" s="179">
        <v>0</v>
      </c>
      <c r="I144" s="178">
        <v>0</v>
      </c>
      <c r="J144" s="178">
        <v>0</v>
      </c>
      <c r="K144" s="201">
        <f t="shared" si="45"/>
        <v>0</v>
      </c>
    </row>
    <row r="145" spans="1:13" s="17" customFormat="1" ht="22.5" customHeight="1">
      <c r="A145" s="268" t="s">
        <v>58</v>
      </c>
      <c r="B145" s="237" t="s">
        <v>59</v>
      </c>
      <c r="C145" s="216" t="s">
        <v>21</v>
      </c>
      <c r="D145" s="186" t="s">
        <v>13</v>
      </c>
      <c r="E145" s="191">
        <f>E146+E147+E148+E149</f>
        <v>3700</v>
      </c>
      <c r="F145" s="191">
        <f t="shared" ref="F145:K145" si="46">F146+F147+F148+F149</f>
        <v>0</v>
      </c>
      <c r="G145" s="192">
        <f t="shared" si="46"/>
        <v>0</v>
      </c>
      <c r="H145" s="36">
        <f t="shared" si="46"/>
        <v>0</v>
      </c>
      <c r="I145" s="192">
        <f t="shared" si="46"/>
        <v>0</v>
      </c>
      <c r="J145" s="192">
        <f t="shared" si="46"/>
        <v>0</v>
      </c>
      <c r="K145" s="202">
        <f t="shared" si="46"/>
        <v>3700</v>
      </c>
      <c r="L145" s="203"/>
      <c r="M145" s="204"/>
    </row>
    <row r="146" spans="1:13" s="17" customFormat="1" ht="22.5" customHeight="1">
      <c r="A146" s="269"/>
      <c r="B146" s="237"/>
      <c r="C146" s="216"/>
      <c r="D146" s="185" t="s">
        <v>16</v>
      </c>
      <c r="E146" s="178">
        <v>0</v>
      </c>
      <c r="F146" s="178">
        <v>0</v>
      </c>
      <c r="G146" s="178">
        <v>0</v>
      </c>
      <c r="H146" s="179">
        <v>0</v>
      </c>
      <c r="I146" s="178">
        <v>0</v>
      </c>
      <c r="J146" s="178">
        <v>0</v>
      </c>
      <c r="K146" s="205">
        <f>J146+I146+H146+G146+F146+E146</f>
        <v>0</v>
      </c>
      <c r="L146" s="203"/>
      <c r="M146" s="204"/>
    </row>
    <row r="147" spans="1:13" s="17" customFormat="1" ht="22.5" customHeight="1">
      <c r="A147" s="269"/>
      <c r="B147" s="237"/>
      <c r="C147" s="216"/>
      <c r="D147" s="185" t="s">
        <v>17</v>
      </c>
      <c r="E147" s="178">
        <v>0</v>
      </c>
      <c r="F147" s="178">
        <v>0</v>
      </c>
      <c r="G147" s="178">
        <v>0</v>
      </c>
      <c r="H147" s="179">
        <v>0</v>
      </c>
      <c r="I147" s="178">
        <v>0</v>
      </c>
      <c r="J147" s="178">
        <v>0</v>
      </c>
      <c r="K147" s="205">
        <f t="shared" ref="K147:K149" si="47">J147+I147+H147+G147+F147+E147</f>
        <v>0</v>
      </c>
      <c r="L147" s="203"/>
      <c r="M147" s="204"/>
    </row>
    <row r="148" spans="1:13" s="17" customFormat="1" ht="22.5" customHeight="1">
      <c r="A148" s="269"/>
      <c r="B148" s="237"/>
      <c r="C148" s="216"/>
      <c r="D148" s="186" t="s">
        <v>18</v>
      </c>
      <c r="E148" s="178">
        <v>3700</v>
      </c>
      <c r="F148" s="178">
        <v>0</v>
      </c>
      <c r="G148" s="178">
        <v>0</v>
      </c>
      <c r="H148" s="179">
        <v>0</v>
      </c>
      <c r="I148" s="178">
        <v>0</v>
      </c>
      <c r="J148" s="178">
        <v>0</v>
      </c>
      <c r="K148" s="205">
        <f t="shared" si="47"/>
        <v>3700</v>
      </c>
      <c r="L148" s="203"/>
      <c r="M148" s="204"/>
    </row>
    <row r="149" spans="1:13" s="17" customFormat="1" ht="22.5" customHeight="1">
      <c r="A149" s="269"/>
      <c r="B149" s="237"/>
      <c r="C149" s="216"/>
      <c r="D149" s="193" t="s">
        <v>22</v>
      </c>
      <c r="E149" s="178">
        <v>0</v>
      </c>
      <c r="F149" s="178">
        <v>0</v>
      </c>
      <c r="G149" s="194">
        <v>0</v>
      </c>
      <c r="H149" s="195">
        <v>0</v>
      </c>
      <c r="I149" s="194">
        <v>0</v>
      </c>
      <c r="J149" s="194">
        <v>0</v>
      </c>
      <c r="K149" s="206">
        <f t="shared" si="47"/>
        <v>0</v>
      </c>
      <c r="L149" s="203"/>
      <c r="M149" s="204"/>
    </row>
    <row r="150" spans="1:13" ht="22.5" customHeight="1">
      <c r="A150" s="270">
        <v>8</v>
      </c>
      <c r="B150" s="241" t="s">
        <v>60</v>
      </c>
      <c r="C150" s="217" t="s">
        <v>21</v>
      </c>
      <c r="D150" s="196" t="s">
        <v>13</v>
      </c>
      <c r="E150" s="197">
        <f>E151+E152+E153+E154</f>
        <v>0</v>
      </c>
      <c r="F150" s="197">
        <f t="shared" ref="F150:K150" si="48">F151+F152+F153+F154</f>
        <v>0</v>
      </c>
      <c r="G150" s="175">
        <f t="shared" si="48"/>
        <v>0</v>
      </c>
      <c r="H150" s="176">
        <f t="shared" si="48"/>
        <v>0</v>
      </c>
      <c r="I150" s="175">
        <f t="shared" si="48"/>
        <v>0</v>
      </c>
      <c r="J150" s="175">
        <f t="shared" si="48"/>
        <v>0</v>
      </c>
      <c r="K150" s="199">
        <f t="shared" si="48"/>
        <v>0</v>
      </c>
    </row>
    <row r="151" spans="1:13" ht="22.5" customHeight="1">
      <c r="A151" s="271"/>
      <c r="B151" s="242"/>
      <c r="C151" s="216"/>
      <c r="D151" s="177" t="s">
        <v>16</v>
      </c>
      <c r="E151" s="178">
        <v>0</v>
      </c>
      <c r="F151" s="178">
        <v>0</v>
      </c>
      <c r="G151" s="178">
        <v>0</v>
      </c>
      <c r="H151" s="179">
        <v>0</v>
      </c>
      <c r="I151" s="178">
        <v>0</v>
      </c>
      <c r="J151" s="178">
        <v>0</v>
      </c>
      <c r="K151" s="200">
        <f t="shared" ref="K151:K154" si="49">E151+F151+G151+H151+I151+J151</f>
        <v>0</v>
      </c>
    </row>
    <row r="152" spans="1:13" ht="22.5" customHeight="1">
      <c r="A152" s="271"/>
      <c r="B152" s="242"/>
      <c r="C152" s="216"/>
      <c r="D152" s="177" t="s">
        <v>17</v>
      </c>
      <c r="E152" s="178">
        <v>0</v>
      </c>
      <c r="F152" s="178">
        <v>0</v>
      </c>
      <c r="G152" s="178">
        <v>0</v>
      </c>
      <c r="H152" s="179">
        <v>0</v>
      </c>
      <c r="I152" s="178">
        <v>0</v>
      </c>
      <c r="J152" s="178">
        <v>0</v>
      </c>
      <c r="K152" s="200">
        <f t="shared" si="49"/>
        <v>0</v>
      </c>
    </row>
    <row r="153" spans="1:13" ht="22.5" customHeight="1">
      <c r="A153" s="271"/>
      <c r="B153" s="242"/>
      <c r="C153" s="216"/>
      <c r="D153" s="180" t="s">
        <v>18</v>
      </c>
      <c r="E153" s="178">
        <v>0</v>
      </c>
      <c r="F153" s="178">
        <v>0</v>
      </c>
      <c r="G153" s="178">
        <v>0</v>
      </c>
      <c r="H153" s="179">
        <v>0</v>
      </c>
      <c r="I153" s="178">
        <v>0</v>
      </c>
      <c r="J153" s="178">
        <v>0</v>
      </c>
      <c r="K153" s="200">
        <f t="shared" si="49"/>
        <v>0</v>
      </c>
    </row>
    <row r="154" spans="1:13">
      <c r="A154" s="272"/>
      <c r="B154" s="243"/>
      <c r="C154" s="218"/>
      <c r="D154" s="84" t="s">
        <v>22</v>
      </c>
      <c r="E154" s="194">
        <v>0</v>
      </c>
      <c r="F154" s="194">
        <v>0</v>
      </c>
      <c r="G154" s="194">
        <v>0</v>
      </c>
      <c r="H154" s="195">
        <v>0</v>
      </c>
      <c r="I154" s="194">
        <v>0</v>
      </c>
      <c r="J154" s="194">
        <v>0</v>
      </c>
      <c r="K154" s="207">
        <f t="shared" si="49"/>
        <v>0</v>
      </c>
    </row>
    <row r="156" spans="1:13">
      <c r="I156" s="20" t="s">
        <v>61</v>
      </c>
    </row>
    <row r="158" spans="1:13">
      <c r="F158" s="198"/>
    </row>
  </sheetData>
  <mergeCells count="96">
    <mergeCell ref="J11:J12"/>
    <mergeCell ref="K11:K12"/>
    <mergeCell ref="G4:K4"/>
    <mergeCell ref="A6:K6"/>
    <mergeCell ref="A7:K7"/>
    <mergeCell ref="E9:K9"/>
    <mergeCell ref="E10:K10"/>
    <mergeCell ref="E11:E12"/>
    <mergeCell ref="F11:F12"/>
    <mergeCell ref="G11:G12"/>
    <mergeCell ref="H11:H12"/>
    <mergeCell ref="I11:I12"/>
    <mergeCell ref="A45:A49"/>
    <mergeCell ref="A50:A54"/>
    <mergeCell ref="A55:A59"/>
    <mergeCell ref="A60:A64"/>
    <mergeCell ref="A65:A69"/>
    <mergeCell ref="A70:A74"/>
    <mergeCell ref="A75:A79"/>
    <mergeCell ref="A80:A84"/>
    <mergeCell ref="A85:A89"/>
    <mergeCell ref="A90:A94"/>
    <mergeCell ref="A95:A99"/>
    <mergeCell ref="A100:A104"/>
    <mergeCell ref="A105:A109"/>
    <mergeCell ref="A110:A114"/>
    <mergeCell ref="A115:A119"/>
    <mergeCell ref="A120:A124"/>
    <mergeCell ref="A125:A129"/>
    <mergeCell ref="A130:A134"/>
    <mergeCell ref="A135:A139"/>
    <mergeCell ref="A140:A144"/>
    <mergeCell ref="A145:A149"/>
    <mergeCell ref="A150:A154"/>
    <mergeCell ref="B9:B12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145:B149"/>
    <mergeCell ref="B150:B154"/>
    <mergeCell ref="C9:C12"/>
    <mergeCell ref="C20:C24"/>
    <mergeCell ref="C25:C29"/>
    <mergeCell ref="C30:C34"/>
    <mergeCell ref="C35:C39"/>
    <mergeCell ref="C40:C44"/>
    <mergeCell ref="C45:C49"/>
    <mergeCell ref="C50:C54"/>
    <mergeCell ref="C55:C59"/>
    <mergeCell ref="C95:C99"/>
    <mergeCell ref="C100:C104"/>
    <mergeCell ref="C105:C109"/>
    <mergeCell ref="B110:B114"/>
    <mergeCell ref="B115:B119"/>
    <mergeCell ref="C145:C149"/>
    <mergeCell ref="C150:C154"/>
    <mergeCell ref="D9:D12"/>
    <mergeCell ref="C110:C114"/>
    <mergeCell ref="C115:C119"/>
    <mergeCell ref="C120:C124"/>
    <mergeCell ref="C125:C129"/>
    <mergeCell ref="C130:C134"/>
    <mergeCell ref="A14:K14"/>
    <mergeCell ref="A9:A12"/>
    <mergeCell ref="A15:A19"/>
    <mergeCell ref="A20:A24"/>
    <mergeCell ref="A25:A29"/>
    <mergeCell ref="A30:A34"/>
    <mergeCell ref="A35:A39"/>
    <mergeCell ref="A40:A44"/>
    <mergeCell ref="M45:N49"/>
    <mergeCell ref="B15:C19"/>
    <mergeCell ref="I1:K3"/>
    <mergeCell ref="C135:C139"/>
    <mergeCell ref="C140:C144"/>
    <mergeCell ref="B135:B139"/>
    <mergeCell ref="B140:B144"/>
    <mergeCell ref="B120:B124"/>
    <mergeCell ref="B125:B129"/>
    <mergeCell ref="B130:B134"/>
    <mergeCell ref="B85:B89"/>
    <mergeCell ref="B90:B94"/>
    <mergeCell ref="B95:B99"/>
    <mergeCell ref="B100:B104"/>
    <mergeCell ref="B105:B109"/>
    <mergeCell ref="M41:Q41"/>
  </mergeCells>
  <pageMargins left="0.70763888888888904" right="0.70763888888888904" top="0.74791666666666701" bottom="0.74791666666666701" header="0.31388888888888899" footer="0.31388888888888899"/>
  <pageSetup paperSize="9" scale="53" fitToHeight="14" orientation="landscape" r:id="rId1"/>
  <rowBreaks count="2" manualBreakCount="2">
    <brk id="47" max="10" man="1"/>
    <brk id="12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view="pageBreakPreview" topLeftCell="A58" zoomScaleNormal="100" zoomScaleSheetLayoutView="100" workbookViewId="0">
      <selection activeCell="I69" sqref="I69:I73"/>
    </sheetView>
  </sheetViews>
  <sheetFormatPr defaultColWidth="9" defaultRowHeight="15"/>
  <cols>
    <col min="1" max="1" width="7.42578125" customWidth="1"/>
    <col min="2" max="2" width="41.7109375" customWidth="1"/>
    <col min="3" max="9" width="9.140625" style="2"/>
    <col min="10" max="10" width="38.7109375" style="2" customWidth="1"/>
  </cols>
  <sheetData>
    <row r="1" spans="1:12" ht="110.25" customHeight="1">
      <c r="G1" s="391" t="s">
        <v>62</v>
      </c>
      <c r="H1" s="391"/>
      <c r="I1" s="391"/>
      <c r="J1" s="391"/>
    </row>
    <row r="2" spans="1:12" ht="25.5" customHeight="1">
      <c r="G2" s="8"/>
      <c r="H2" s="8"/>
      <c r="I2" s="8"/>
      <c r="J2" s="8"/>
    </row>
    <row r="3" spans="1:12">
      <c r="A3" s="392" t="s">
        <v>63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2" ht="34.5" customHeight="1">
      <c r="A4" s="393" t="s">
        <v>6</v>
      </c>
      <c r="B4" s="393"/>
      <c r="C4" s="393"/>
      <c r="D4" s="393"/>
      <c r="E4" s="393"/>
      <c r="F4" s="393"/>
      <c r="G4" s="393"/>
      <c r="H4" s="393"/>
      <c r="I4" s="393"/>
      <c r="J4" s="393"/>
    </row>
    <row r="6" spans="1:12">
      <c r="A6" s="397" t="s">
        <v>7</v>
      </c>
      <c r="B6" s="371" t="s">
        <v>64</v>
      </c>
      <c r="C6" s="405" t="s">
        <v>65</v>
      </c>
      <c r="D6" s="394" t="s">
        <v>66</v>
      </c>
      <c r="E6" s="395"/>
      <c r="F6" s="395"/>
      <c r="G6" s="395"/>
      <c r="H6" s="395"/>
      <c r="I6" s="395"/>
      <c r="J6" s="396"/>
    </row>
    <row r="7" spans="1:12" ht="45" customHeight="1">
      <c r="A7" s="398"/>
      <c r="B7" s="372"/>
      <c r="C7" s="406"/>
      <c r="D7" s="9">
        <v>2019</v>
      </c>
      <c r="E7" s="9">
        <v>2020</v>
      </c>
      <c r="F7" s="9">
        <v>2021</v>
      </c>
      <c r="G7" s="9">
        <v>2022</v>
      </c>
      <c r="H7" s="9">
        <v>2023</v>
      </c>
      <c r="I7" s="9">
        <v>2024</v>
      </c>
      <c r="J7" s="13" t="s">
        <v>67</v>
      </c>
    </row>
    <row r="8" spans="1:12" ht="15" customHeight="1">
      <c r="A8" s="331">
        <v>1</v>
      </c>
      <c r="B8" s="244" t="s">
        <v>20</v>
      </c>
      <c r="C8" s="358"/>
      <c r="D8" s="358"/>
      <c r="E8" s="358"/>
      <c r="F8" s="358"/>
      <c r="G8" s="358"/>
      <c r="H8" s="358"/>
      <c r="I8" s="358"/>
      <c r="J8" s="358"/>
    </row>
    <row r="9" spans="1:12" ht="15" customHeight="1">
      <c r="A9" s="317"/>
      <c r="B9" s="245"/>
      <c r="C9" s="359"/>
      <c r="D9" s="359"/>
      <c r="E9" s="359"/>
      <c r="F9" s="359"/>
      <c r="G9" s="359"/>
      <c r="H9" s="359"/>
      <c r="I9" s="359"/>
      <c r="J9" s="359"/>
    </row>
    <row r="10" spans="1:12" ht="15" customHeight="1">
      <c r="A10" s="317"/>
      <c r="B10" s="245"/>
      <c r="C10" s="359"/>
      <c r="D10" s="359"/>
      <c r="E10" s="359"/>
      <c r="F10" s="359"/>
      <c r="G10" s="359"/>
      <c r="H10" s="359"/>
      <c r="I10" s="359"/>
      <c r="J10" s="359"/>
    </row>
    <row r="11" spans="1:12" ht="15" customHeight="1">
      <c r="A11" s="317"/>
      <c r="B11" s="245"/>
      <c r="C11" s="359"/>
      <c r="D11" s="359"/>
      <c r="E11" s="359"/>
      <c r="F11" s="359"/>
      <c r="G11" s="359"/>
      <c r="H11" s="359"/>
      <c r="I11" s="359"/>
      <c r="J11" s="359"/>
    </row>
    <row r="12" spans="1:12" ht="15.75" customHeight="1">
      <c r="A12" s="318"/>
      <c r="B12" s="246"/>
      <c r="C12" s="360"/>
      <c r="D12" s="360"/>
      <c r="E12" s="360"/>
      <c r="F12" s="360"/>
      <c r="G12" s="360"/>
      <c r="H12" s="360"/>
      <c r="I12" s="360"/>
      <c r="J12" s="360"/>
    </row>
    <row r="13" spans="1:12" ht="15" customHeight="1">
      <c r="A13" s="399" t="s">
        <v>23</v>
      </c>
      <c r="B13" s="373" t="s">
        <v>24</v>
      </c>
      <c r="C13" s="358" t="s">
        <v>68</v>
      </c>
      <c r="D13" s="358">
        <v>65</v>
      </c>
      <c r="E13" s="358"/>
      <c r="F13" s="358"/>
      <c r="G13" s="358"/>
      <c r="H13" s="358"/>
      <c r="I13" s="358"/>
      <c r="J13" s="361" t="s">
        <v>69</v>
      </c>
    </row>
    <row r="14" spans="1:12" ht="15" customHeight="1">
      <c r="A14" s="400"/>
      <c r="B14" s="374"/>
      <c r="C14" s="359"/>
      <c r="D14" s="359"/>
      <c r="E14" s="359"/>
      <c r="F14" s="359"/>
      <c r="G14" s="359"/>
      <c r="H14" s="359"/>
      <c r="I14" s="359"/>
      <c r="J14" s="362"/>
    </row>
    <row r="15" spans="1:12" ht="15" customHeight="1">
      <c r="A15" s="400"/>
      <c r="B15" s="374"/>
      <c r="C15" s="359"/>
      <c r="D15" s="359"/>
      <c r="E15" s="359"/>
      <c r="F15" s="359"/>
      <c r="G15" s="359"/>
      <c r="H15" s="359"/>
      <c r="I15" s="359"/>
      <c r="J15" s="362"/>
      <c r="L15">
        <f>180-D13-E13-F13-G13-H13-I13</f>
        <v>115</v>
      </c>
    </row>
    <row r="16" spans="1:12" ht="15" customHeight="1">
      <c r="A16" s="400"/>
      <c r="B16" s="374"/>
      <c r="C16" s="359"/>
      <c r="D16" s="359"/>
      <c r="E16" s="359"/>
      <c r="F16" s="359"/>
      <c r="G16" s="359"/>
      <c r="H16" s="359"/>
      <c r="I16" s="359"/>
      <c r="J16" s="362"/>
    </row>
    <row r="17" spans="1:10">
      <c r="A17" s="401"/>
      <c r="B17" s="375"/>
      <c r="C17" s="360"/>
      <c r="D17" s="360"/>
      <c r="E17" s="360"/>
      <c r="F17" s="360"/>
      <c r="G17" s="360"/>
      <c r="H17" s="360"/>
      <c r="I17" s="360"/>
      <c r="J17" s="363"/>
    </row>
    <row r="18" spans="1:10" ht="15" customHeight="1">
      <c r="A18" s="399" t="s">
        <v>25</v>
      </c>
      <c r="B18" s="373" t="s">
        <v>26</v>
      </c>
      <c r="C18" s="358" t="s">
        <v>68</v>
      </c>
      <c r="D18" s="358">
        <v>1</v>
      </c>
      <c r="E18" s="358">
        <v>1</v>
      </c>
      <c r="F18" s="358"/>
      <c r="G18" s="358"/>
      <c r="H18" s="358"/>
      <c r="I18" s="358"/>
      <c r="J18" s="361" t="s">
        <v>70</v>
      </c>
    </row>
    <row r="19" spans="1:10" ht="15" customHeight="1">
      <c r="A19" s="400"/>
      <c r="B19" s="374"/>
      <c r="C19" s="359"/>
      <c r="D19" s="359"/>
      <c r="E19" s="359"/>
      <c r="F19" s="359"/>
      <c r="G19" s="359"/>
      <c r="H19" s="359"/>
      <c r="I19" s="359"/>
      <c r="J19" s="362"/>
    </row>
    <row r="20" spans="1:10" ht="15" customHeight="1">
      <c r="A20" s="400"/>
      <c r="B20" s="374"/>
      <c r="C20" s="359"/>
      <c r="D20" s="359"/>
      <c r="E20" s="359"/>
      <c r="F20" s="359"/>
      <c r="G20" s="359"/>
      <c r="H20" s="359"/>
      <c r="I20" s="359"/>
      <c r="J20" s="362"/>
    </row>
    <row r="21" spans="1:10" ht="15" customHeight="1">
      <c r="A21" s="400"/>
      <c r="B21" s="374"/>
      <c r="C21" s="359"/>
      <c r="D21" s="359"/>
      <c r="E21" s="359"/>
      <c r="F21" s="359"/>
      <c r="G21" s="359"/>
      <c r="H21" s="359"/>
      <c r="I21" s="359"/>
      <c r="J21" s="362"/>
    </row>
    <row r="22" spans="1:10" ht="85.5" customHeight="1">
      <c r="A22" s="401"/>
      <c r="B22" s="375"/>
      <c r="C22" s="360"/>
      <c r="D22" s="360"/>
      <c r="E22" s="360"/>
      <c r="F22" s="360"/>
      <c r="G22" s="360"/>
      <c r="H22" s="360"/>
      <c r="I22" s="360"/>
      <c r="J22" s="363"/>
    </row>
    <row r="23" spans="1:10" ht="15" customHeight="1">
      <c r="A23" s="402" t="s">
        <v>27</v>
      </c>
      <c r="B23" s="376" t="s">
        <v>71</v>
      </c>
      <c r="C23" s="358" t="s">
        <v>68</v>
      </c>
      <c r="D23" s="358">
        <v>25</v>
      </c>
      <c r="E23" s="358">
        <v>21</v>
      </c>
      <c r="F23" s="358"/>
      <c r="G23" s="358"/>
      <c r="H23" s="358"/>
      <c r="I23" s="358"/>
      <c r="J23" s="361" t="s">
        <v>72</v>
      </c>
    </row>
    <row r="24" spans="1:10" ht="15" customHeight="1">
      <c r="A24" s="403"/>
      <c r="B24" s="377"/>
      <c r="C24" s="359"/>
      <c r="D24" s="359"/>
      <c r="E24" s="359"/>
      <c r="F24" s="359"/>
      <c r="G24" s="359"/>
      <c r="H24" s="359"/>
      <c r="I24" s="359"/>
      <c r="J24" s="362"/>
    </row>
    <row r="25" spans="1:10" ht="15" customHeight="1">
      <c r="A25" s="403"/>
      <c r="B25" s="377"/>
      <c r="C25" s="359"/>
      <c r="D25" s="359"/>
      <c r="E25" s="359"/>
      <c r="F25" s="359"/>
      <c r="G25" s="359"/>
      <c r="H25" s="359"/>
      <c r="I25" s="359"/>
      <c r="J25" s="362"/>
    </row>
    <row r="26" spans="1:10" ht="15" customHeight="1">
      <c r="A26" s="403"/>
      <c r="B26" s="377"/>
      <c r="C26" s="359"/>
      <c r="D26" s="359"/>
      <c r="E26" s="359"/>
      <c r="F26" s="359"/>
      <c r="G26" s="359"/>
      <c r="H26" s="359"/>
      <c r="I26" s="359"/>
      <c r="J26" s="362"/>
    </row>
    <row r="27" spans="1:10" ht="66" customHeight="1">
      <c r="A27" s="404"/>
      <c r="B27" s="378"/>
      <c r="C27" s="360"/>
      <c r="D27" s="360"/>
      <c r="E27" s="360"/>
      <c r="F27" s="360"/>
      <c r="G27" s="360"/>
      <c r="H27" s="360"/>
      <c r="I27" s="360"/>
      <c r="J27" s="363"/>
    </row>
    <row r="28" spans="1:10" ht="15" customHeight="1">
      <c r="A28" s="338">
        <v>2</v>
      </c>
      <c r="B28" s="282" t="s">
        <v>30</v>
      </c>
      <c r="C28" s="358"/>
      <c r="D28" s="358"/>
      <c r="E28" s="358"/>
      <c r="F28" s="358"/>
      <c r="G28" s="358"/>
      <c r="H28" s="358"/>
      <c r="I28" s="358"/>
      <c r="J28" s="358"/>
    </row>
    <row r="29" spans="1:10" ht="15" customHeight="1">
      <c r="A29" s="339"/>
      <c r="B29" s="283"/>
      <c r="C29" s="359"/>
      <c r="D29" s="359"/>
      <c r="E29" s="359"/>
      <c r="F29" s="359"/>
      <c r="G29" s="359"/>
      <c r="H29" s="359"/>
      <c r="I29" s="359"/>
      <c r="J29" s="359"/>
    </row>
    <row r="30" spans="1:10" ht="15" customHeight="1">
      <c r="A30" s="339"/>
      <c r="B30" s="283"/>
      <c r="C30" s="359"/>
      <c r="D30" s="359"/>
      <c r="E30" s="359"/>
      <c r="F30" s="359"/>
      <c r="G30" s="359"/>
      <c r="H30" s="359"/>
      <c r="I30" s="359"/>
      <c r="J30" s="359"/>
    </row>
    <row r="31" spans="1:10" ht="15" customHeight="1">
      <c r="A31" s="339"/>
      <c r="B31" s="283"/>
      <c r="C31" s="359"/>
      <c r="D31" s="359"/>
      <c r="E31" s="359"/>
      <c r="F31" s="359"/>
      <c r="G31" s="359"/>
      <c r="H31" s="359"/>
      <c r="I31" s="359"/>
      <c r="J31" s="359"/>
    </row>
    <row r="32" spans="1:10" ht="15.75" customHeight="1">
      <c r="A32" s="340"/>
      <c r="B32" s="284"/>
      <c r="C32" s="360"/>
      <c r="D32" s="360"/>
      <c r="E32" s="360"/>
      <c r="F32" s="360"/>
      <c r="G32" s="360"/>
      <c r="H32" s="360"/>
      <c r="I32" s="360"/>
      <c r="J32" s="360"/>
    </row>
    <row r="33" spans="1:10" ht="15" customHeight="1">
      <c r="A33" s="386" t="s">
        <v>31</v>
      </c>
      <c r="B33" s="379" t="s">
        <v>32</v>
      </c>
      <c r="C33" s="358" t="s">
        <v>68</v>
      </c>
      <c r="D33" s="358">
        <v>3</v>
      </c>
      <c r="E33" s="358"/>
      <c r="F33" s="358"/>
      <c r="G33" s="358"/>
      <c r="H33" s="358"/>
      <c r="I33" s="358"/>
      <c r="J33" s="361" t="s">
        <v>73</v>
      </c>
    </row>
    <row r="34" spans="1:10" ht="15" customHeight="1">
      <c r="A34" s="386"/>
      <c r="B34" s="379"/>
      <c r="C34" s="359"/>
      <c r="D34" s="359"/>
      <c r="E34" s="359"/>
      <c r="F34" s="359"/>
      <c r="G34" s="359"/>
      <c r="H34" s="359"/>
      <c r="I34" s="359"/>
      <c r="J34" s="362"/>
    </row>
    <row r="35" spans="1:10" ht="15" customHeight="1">
      <c r="A35" s="386"/>
      <c r="B35" s="379"/>
      <c r="C35" s="359"/>
      <c r="D35" s="359"/>
      <c r="E35" s="359"/>
      <c r="F35" s="359"/>
      <c r="G35" s="359"/>
      <c r="H35" s="359"/>
      <c r="I35" s="359"/>
      <c r="J35" s="362"/>
    </row>
    <row r="36" spans="1:10" ht="15" customHeight="1">
      <c r="A36" s="386"/>
      <c r="B36" s="379"/>
      <c r="C36" s="359"/>
      <c r="D36" s="359"/>
      <c r="E36" s="359"/>
      <c r="F36" s="359"/>
      <c r="G36" s="359"/>
      <c r="H36" s="359"/>
      <c r="I36" s="359"/>
      <c r="J36" s="362"/>
    </row>
    <row r="37" spans="1:10" ht="15.75" customHeight="1">
      <c r="A37" s="386"/>
      <c r="B37" s="379"/>
      <c r="C37" s="359"/>
      <c r="D37" s="359"/>
      <c r="E37" s="359"/>
      <c r="F37" s="359"/>
      <c r="G37" s="359"/>
      <c r="H37" s="359"/>
      <c r="I37" s="359"/>
      <c r="J37" s="362"/>
    </row>
    <row r="38" spans="1:10" ht="15" customHeight="1">
      <c r="A38" s="331" t="s">
        <v>35</v>
      </c>
      <c r="B38" s="244" t="s">
        <v>36</v>
      </c>
      <c r="C38" s="369"/>
      <c r="D38" s="369"/>
      <c r="E38" s="369"/>
      <c r="F38" s="369"/>
      <c r="G38" s="369"/>
      <c r="H38" s="369"/>
      <c r="I38" s="369"/>
      <c r="J38" s="364"/>
    </row>
    <row r="39" spans="1:10" ht="15" customHeight="1">
      <c r="A39" s="317"/>
      <c r="B39" s="245"/>
      <c r="C39" s="370"/>
      <c r="D39" s="370"/>
      <c r="E39" s="370"/>
      <c r="F39" s="370"/>
      <c r="G39" s="370"/>
      <c r="H39" s="370"/>
      <c r="I39" s="370"/>
      <c r="J39" s="365"/>
    </row>
    <row r="40" spans="1:10" ht="15" customHeight="1">
      <c r="A40" s="317"/>
      <c r="B40" s="245"/>
      <c r="C40" s="370"/>
      <c r="D40" s="370"/>
      <c r="E40" s="370"/>
      <c r="F40" s="370"/>
      <c r="G40" s="370"/>
      <c r="H40" s="370"/>
      <c r="I40" s="370"/>
      <c r="J40" s="365"/>
    </row>
    <row r="41" spans="1:10" ht="15" customHeight="1">
      <c r="A41" s="317"/>
      <c r="B41" s="245"/>
      <c r="C41" s="370"/>
      <c r="D41" s="370"/>
      <c r="E41" s="370"/>
      <c r="F41" s="370"/>
      <c r="G41" s="370"/>
      <c r="H41" s="370"/>
      <c r="I41" s="370"/>
      <c r="J41" s="365"/>
    </row>
    <row r="42" spans="1:10" ht="15.75" customHeight="1">
      <c r="A42" s="317"/>
      <c r="B42" s="245"/>
      <c r="C42" s="370"/>
      <c r="D42" s="370"/>
      <c r="E42" s="370"/>
      <c r="F42" s="370"/>
      <c r="G42" s="370"/>
      <c r="H42" s="370"/>
      <c r="I42" s="370"/>
      <c r="J42" s="365"/>
    </row>
    <row r="43" spans="1:10" ht="15" customHeight="1">
      <c r="A43" s="387" t="s">
        <v>37</v>
      </c>
      <c r="B43" s="380" t="s">
        <v>74</v>
      </c>
      <c r="C43" s="370" t="s">
        <v>68</v>
      </c>
      <c r="D43" s="370">
        <v>1</v>
      </c>
      <c r="E43" s="370">
        <v>1</v>
      </c>
      <c r="F43" s="370">
        <v>1</v>
      </c>
      <c r="G43" s="370">
        <v>0</v>
      </c>
      <c r="H43" s="370">
        <v>1</v>
      </c>
      <c r="I43" s="370">
        <v>1</v>
      </c>
      <c r="J43" s="366" t="s">
        <v>75</v>
      </c>
    </row>
    <row r="44" spans="1:10" ht="15" customHeight="1">
      <c r="A44" s="387"/>
      <c r="B44" s="380"/>
      <c r="C44" s="370"/>
      <c r="D44" s="370"/>
      <c r="E44" s="370"/>
      <c r="F44" s="370"/>
      <c r="G44" s="370"/>
      <c r="H44" s="370"/>
      <c r="I44" s="370"/>
      <c r="J44" s="366"/>
    </row>
    <row r="45" spans="1:10" ht="15" customHeight="1">
      <c r="A45" s="387"/>
      <c r="B45" s="380"/>
      <c r="C45" s="370"/>
      <c r="D45" s="370"/>
      <c r="E45" s="370"/>
      <c r="F45" s="370"/>
      <c r="G45" s="370"/>
      <c r="H45" s="370"/>
      <c r="I45" s="370"/>
      <c r="J45" s="366"/>
    </row>
    <row r="46" spans="1:10" ht="15" customHeight="1">
      <c r="A46" s="387"/>
      <c r="B46" s="380"/>
      <c r="C46" s="370"/>
      <c r="D46" s="370"/>
      <c r="E46" s="370"/>
      <c r="F46" s="370"/>
      <c r="G46" s="370"/>
      <c r="H46" s="370"/>
      <c r="I46" s="370"/>
      <c r="J46" s="366"/>
    </row>
    <row r="47" spans="1:10" ht="51.75" customHeight="1">
      <c r="A47" s="387"/>
      <c r="B47" s="380"/>
      <c r="C47" s="370"/>
      <c r="D47" s="370"/>
      <c r="E47" s="370"/>
      <c r="F47" s="370"/>
      <c r="G47" s="370"/>
      <c r="H47" s="370"/>
      <c r="I47" s="370"/>
      <c r="J47" s="366"/>
    </row>
    <row r="48" spans="1:10" ht="15" customHeight="1">
      <c r="A48" s="387" t="s">
        <v>39</v>
      </c>
      <c r="B48" s="381" t="s">
        <v>76</v>
      </c>
      <c r="C48" s="370" t="s">
        <v>68</v>
      </c>
      <c r="D48" s="370"/>
      <c r="E48" s="370"/>
      <c r="F48" s="370">
        <v>1</v>
      </c>
      <c r="G48" s="370">
        <v>0</v>
      </c>
      <c r="H48" s="370">
        <v>1</v>
      </c>
      <c r="I48" s="370">
        <v>1</v>
      </c>
      <c r="J48" s="366" t="s">
        <v>77</v>
      </c>
    </row>
    <row r="49" spans="1:10" ht="15" customHeight="1">
      <c r="A49" s="387"/>
      <c r="B49" s="381"/>
      <c r="C49" s="370"/>
      <c r="D49" s="370"/>
      <c r="E49" s="370"/>
      <c r="F49" s="370"/>
      <c r="G49" s="370"/>
      <c r="H49" s="370"/>
      <c r="I49" s="370"/>
      <c r="J49" s="366"/>
    </row>
    <row r="50" spans="1:10" ht="15" customHeight="1">
      <c r="A50" s="387"/>
      <c r="B50" s="381"/>
      <c r="C50" s="370"/>
      <c r="D50" s="370"/>
      <c r="E50" s="370"/>
      <c r="F50" s="370"/>
      <c r="G50" s="370"/>
      <c r="H50" s="370"/>
      <c r="I50" s="370"/>
      <c r="J50" s="366"/>
    </row>
    <row r="51" spans="1:10" ht="15" customHeight="1">
      <c r="A51" s="387"/>
      <c r="B51" s="381"/>
      <c r="C51" s="370"/>
      <c r="D51" s="370"/>
      <c r="E51" s="370"/>
      <c r="F51" s="370"/>
      <c r="G51" s="370"/>
      <c r="H51" s="370"/>
      <c r="I51" s="370"/>
      <c r="J51" s="366"/>
    </row>
    <row r="52" spans="1:10" ht="40.5" customHeight="1">
      <c r="A52" s="387"/>
      <c r="B52" s="381"/>
      <c r="C52" s="370"/>
      <c r="D52" s="370"/>
      <c r="E52" s="370"/>
      <c r="F52" s="370"/>
      <c r="G52" s="370"/>
      <c r="H52" s="370"/>
      <c r="I52" s="370"/>
      <c r="J52" s="366"/>
    </row>
    <row r="53" spans="1:10" ht="15" customHeight="1">
      <c r="A53" s="387" t="s">
        <v>40</v>
      </c>
      <c r="B53" s="381" t="s">
        <v>47</v>
      </c>
      <c r="C53" s="370" t="s">
        <v>68</v>
      </c>
      <c r="D53" s="370">
        <v>1</v>
      </c>
      <c r="E53" s="370"/>
      <c r="F53" s="370"/>
      <c r="G53" s="370"/>
      <c r="H53" s="370"/>
      <c r="I53" s="370"/>
      <c r="J53" s="367" t="s">
        <v>78</v>
      </c>
    </row>
    <row r="54" spans="1:10" ht="15" customHeight="1">
      <c r="A54" s="387"/>
      <c r="B54" s="381"/>
      <c r="C54" s="370"/>
      <c r="D54" s="370"/>
      <c r="E54" s="370"/>
      <c r="F54" s="370"/>
      <c r="G54" s="370"/>
      <c r="H54" s="370"/>
      <c r="I54" s="370"/>
      <c r="J54" s="366"/>
    </row>
    <row r="55" spans="1:10" ht="15" customHeight="1">
      <c r="A55" s="387"/>
      <c r="B55" s="381"/>
      <c r="C55" s="370"/>
      <c r="D55" s="370"/>
      <c r="E55" s="370"/>
      <c r="F55" s="370"/>
      <c r="G55" s="370"/>
      <c r="H55" s="370"/>
      <c r="I55" s="370"/>
      <c r="J55" s="366"/>
    </row>
    <row r="56" spans="1:10" ht="15" customHeight="1">
      <c r="A56" s="387"/>
      <c r="B56" s="381"/>
      <c r="C56" s="370"/>
      <c r="D56" s="370"/>
      <c r="E56" s="370"/>
      <c r="F56" s="370"/>
      <c r="G56" s="370"/>
      <c r="H56" s="370"/>
      <c r="I56" s="370"/>
      <c r="J56" s="366"/>
    </row>
    <row r="57" spans="1:10" ht="37.5" customHeight="1">
      <c r="A57" s="387"/>
      <c r="B57" s="381"/>
      <c r="C57" s="370"/>
      <c r="D57" s="370"/>
      <c r="E57" s="370"/>
      <c r="F57" s="370"/>
      <c r="G57" s="370"/>
      <c r="H57" s="370"/>
      <c r="I57" s="370"/>
      <c r="J57" s="366"/>
    </row>
    <row r="58" spans="1:10" ht="37.5" customHeight="1">
      <c r="A58" s="10" t="s">
        <v>79</v>
      </c>
      <c r="B58" s="11" t="s">
        <v>48</v>
      </c>
      <c r="C58" s="12" t="s">
        <v>68</v>
      </c>
      <c r="D58" s="12">
        <v>1</v>
      </c>
      <c r="E58" s="12"/>
      <c r="F58" s="12"/>
      <c r="G58" s="12"/>
      <c r="H58" s="12"/>
      <c r="I58" s="12"/>
      <c r="J58" s="14"/>
    </row>
    <row r="59" spans="1:10" ht="15" customHeight="1">
      <c r="A59" s="309">
        <v>4</v>
      </c>
      <c r="B59" s="382" t="s">
        <v>49</v>
      </c>
      <c r="C59" s="359" t="s">
        <v>68</v>
      </c>
      <c r="D59" s="359">
        <v>1</v>
      </c>
      <c r="E59" s="359"/>
      <c r="F59" s="359"/>
      <c r="G59" s="359">
        <v>1</v>
      </c>
      <c r="H59" s="359"/>
      <c r="I59" s="359"/>
      <c r="J59" s="368" t="s">
        <v>80</v>
      </c>
    </row>
    <row r="60" spans="1:10" ht="15" customHeight="1">
      <c r="A60" s="309"/>
      <c r="B60" s="383"/>
      <c r="C60" s="359"/>
      <c r="D60" s="359"/>
      <c r="E60" s="359"/>
      <c r="F60" s="359"/>
      <c r="G60" s="359"/>
      <c r="H60" s="359"/>
      <c r="I60" s="359"/>
      <c r="J60" s="362"/>
    </row>
    <row r="61" spans="1:10" ht="15" customHeight="1">
      <c r="A61" s="309"/>
      <c r="B61" s="383"/>
      <c r="C61" s="359"/>
      <c r="D61" s="359"/>
      <c r="E61" s="359"/>
      <c r="F61" s="359"/>
      <c r="G61" s="359"/>
      <c r="H61" s="359"/>
      <c r="I61" s="359"/>
      <c r="J61" s="362"/>
    </row>
    <row r="62" spans="1:10" ht="15" customHeight="1">
      <c r="A62" s="309"/>
      <c r="B62" s="383"/>
      <c r="C62" s="359"/>
      <c r="D62" s="359"/>
      <c r="E62" s="359"/>
      <c r="F62" s="359"/>
      <c r="G62" s="359"/>
      <c r="H62" s="359"/>
      <c r="I62" s="359"/>
      <c r="J62" s="362"/>
    </row>
    <row r="63" spans="1:10" ht="33" customHeight="1">
      <c r="A63" s="309"/>
      <c r="B63" s="384"/>
      <c r="C63" s="360"/>
      <c r="D63" s="360"/>
      <c r="E63" s="360"/>
      <c r="F63" s="360"/>
      <c r="G63" s="360"/>
      <c r="H63" s="360"/>
      <c r="I63" s="360"/>
      <c r="J63" s="363"/>
    </row>
    <row r="64" spans="1:10" ht="15" customHeight="1">
      <c r="A64" s="331">
        <v>5</v>
      </c>
      <c r="B64" s="244" t="s">
        <v>81</v>
      </c>
      <c r="C64" s="358"/>
      <c r="D64" s="358"/>
      <c r="E64" s="358">
        <v>0</v>
      </c>
      <c r="F64" s="358"/>
      <c r="G64" s="358"/>
      <c r="H64" s="358"/>
      <c r="I64" s="358"/>
      <c r="J64" s="358"/>
    </row>
    <row r="65" spans="1:10" ht="15" customHeight="1">
      <c r="A65" s="317"/>
      <c r="B65" s="245"/>
      <c r="C65" s="359"/>
      <c r="D65" s="359"/>
      <c r="E65" s="359"/>
      <c r="F65" s="359"/>
      <c r="G65" s="359"/>
      <c r="H65" s="359"/>
      <c r="I65" s="359"/>
      <c r="J65" s="359"/>
    </row>
    <row r="66" spans="1:10" ht="15" customHeight="1">
      <c r="A66" s="317"/>
      <c r="B66" s="245"/>
      <c r="C66" s="359"/>
      <c r="D66" s="359"/>
      <c r="E66" s="359"/>
      <c r="F66" s="359"/>
      <c r="G66" s="359"/>
      <c r="H66" s="359"/>
      <c r="I66" s="359"/>
      <c r="J66" s="359"/>
    </row>
    <row r="67" spans="1:10" ht="15" customHeight="1">
      <c r="A67" s="317"/>
      <c r="B67" s="245"/>
      <c r="C67" s="359"/>
      <c r="D67" s="359"/>
      <c r="E67" s="359"/>
      <c r="F67" s="359"/>
      <c r="G67" s="359"/>
      <c r="H67" s="359"/>
      <c r="I67" s="359"/>
      <c r="J67" s="359"/>
    </row>
    <row r="68" spans="1:10" ht="15.75" customHeight="1">
      <c r="A68" s="318"/>
      <c r="B68" s="246"/>
      <c r="C68" s="360"/>
      <c r="D68" s="360"/>
      <c r="E68" s="360"/>
      <c r="F68" s="360"/>
      <c r="G68" s="360"/>
      <c r="H68" s="360"/>
      <c r="I68" s="360"/>
      <c r="J68" s="360"/>
    </row>
    <row r="69" spans="1:10" ht="15" customHeight="1">
      <c r="A69" s="388" t="s">
        <v>52</v>
      </c>
      <c r="B69" s="376" t="s">
        <v>82</v>
      </c>
      <c r="C69" s="358" t="s">
        <v>68</v>
      </c>
      <c r="D69" s="358">
        <v>13</v>
      </c>
      <c r="E69" s="358">
        <v>0</v>
      </c>
      <c r="F69" s="358"/>
      <c r="G69" s="358"/>
      <c r="H69" s="358"/>
      <c r="I69" s="358"/>
      <c r="J69" s="361" t="s">
        <v>83</v>
      </c>
    </row>
    <row r="70" spans="1:10" ht="15" customHeight="1">
      <c r="A70" s="389"/>
      <c r="B70" s="377"/>
      <c r="C70" s="359"/>
      <c r="D70" s="359"/>
      <c r="E70" s="359"/>
      <c r="F70" s="359"/>
      <c r="G70" s="359"/>
      <c r="H70" s="359"/>
      <c r="I70" s="359"/>
      <c r="J70" s="362"/>
    </row>
    <row r="71" spans="1:10" ht="15" customHeight="1">
      <c r="A71" s="389"/>
      <c r="B71" s="377"/>
      <c r="C71" s="359"/>
      <c r="D71" s="359"/>
      <c r="E71" s="359"/>
      <c r="F71" s="359"/>
      <c r="G71" s="359"/>
      <c r="H71" s="359"/>
      <c r="I71" s="359"/>
      <c r="J71" s="362"/>
    </row>
    <row r="72" spans="1:10" ht="15" customHeight="1">
      <c r="A72" s="389"/>
      <c r="B72" s="377"/>
      <c r="C72" s="359"/>
      <c r="D72" s="359"/>
      <c r="E72" s="359"/>
      <c r="F72" s="359"/>
      <c r="G72" s="359"/>
      <c r="H72" s="359"/>
      <c r="I72" s="359"/>
      <c r="J72" s="362"/>
    </row>
    <row r="73" spans="1:10" ht="68.25" customHeight="1">
      <c r="A73" s="390"/>
      <c r="B73" s="378"/>
      <c r="C73" s="360"/>
      <c r="D73" s="360"/>
      <c r="E73" s="360"/>
      <c r="F73" s="360"/>
      <c r="G73" s="360"/>
      <c r="H73" s="360"/>
      <c r="I73" s="360"/>
      <c r="J73" s="363"/>
    </row>
    <row r="74" spans="1:10" ht="15" customHeight="1">
      <c r="A74" s="300">
        <v>6</v>
      </c>
      <c r="B74" s="385" t="s">
        <v>84</v>
      </c>
      <c r="C74" s="358" t="s">
        <v>68</v>
      </c>
      <c r="D74" s="358">
        <v>30</v>
      </c>
      <c r="E74" s="358"/>
      <c r="F74" s="358"/>
      <c r="G74" s="358"/>
      <c r="H74" s="358"/>
      <c r="I74" s="358"/>
      <c r="J74" s="361" t="s">
        <v>69</v>
      </c>
    </row>
    <row r="75" spans="1:10" ht="15" customHeight="1">
      <c r="A75" s="271"/>
      <c r="B75" s="242"/>
      <c r="C75" s="359"/>
      <c r="D75" s="359"/>
      <c r="E75" s="359"/>
      <c r="F75" s="359"/>
      <c r="G75" s="359"/>
      <c r="H75" s="359"/>
      <c r="I75" s="359"/>
      <c r="J75" s="362"/>
    </row>
    <row r="76" spans="1:10" ht="15" customHeight="1">
      <c r="A76" s="271"/>
      <c r="B76" s="242"/>
      <c r="C76" s="359"/>
      <c r="D76" s="359"/>
      <c r="E76" s="359"/>
      <c r="F76" s="359"/>
      <c r="G76" s="359"/>
      <c r="H76" s="359"/>
      <c r="I76" s="359"/>
      <c r="J76" s="362"/>
    </row>
    <row r="77" spans="1:10" ht="15" customHeight="1">
      <c r="A77" s="271"/>
      <c r="B77" s="242"/>
      <c r="C77" s="359"/>
      <c r="D77" s="359"/>
      <c r="E77" s="359"/>
      <c r="F77" s="359"/>
      <c r="G77" s="359"/>
      <c r="H77" s="359"/>
      <c r="I77" s="359"/>
      <c r="J77" s="362"/>
    </row>
    <row r="78" spans="1:10" ht="60" customHeight="1">
      <c r="A78" s="272"/>
      <c r="B78" s="243"/>
      <c r="C78" s="360"/>
      <c r="D78" s="360"/>
      <c r="E78" s="360"/>
      <c r="F78" s="360"/>
      <c r="G78" s="360"/>
      <c r="H78" s="360"/>
      <c r="I78" s="360"/>
      <c r="J78" s="363"/>
    </row>
  </sheetData>
  <mergeCells count="147">
    <mergeCell ref="G23:G27"/>
    <mergeCell ref="I8:I12"/>
    <mergeCell ref="I13:I17"/>
    <mergeCell ref="A59:A63"/>
    <mergeCell ref="A64:A68"/>
    <mergeCell ref="A69:A73"/>
    <mergeCell ref="G1:J1"/>
    <mergeCell ref="A3:J3"/>
    <mergeCell ref="A4:J4"/>
    <mergeCell ref="D6:J6"/>
    <mergeCell ref="A6:A7"/>
    <mergeCell ref="A8:A12"/>
    <mergeCell ref="A13:A17"/>
    <mergeCell ref="A18:A22"/>
    <mergeCell ref="A23:A27"/>
    <mergeCell ref="C6:C7"/>
    <mergeCell ref="C8:C12"/>
    <mergeCell ref="C13:C17"/>
    <mergeCell ref="C18:C22"/>
    <mergeCell ref="C23:C27"/>
    <mergeCell ref="E8:E12"/>
    <mergeCell ref="E13:E17"/>
    <mergeCell ref="E18:E22"/>
    <mergeCell ref="E23:E27"/>
    <mergeCell ref="G8:G12"/>
    <mergeCell ref="G13:G17"/>
    <mergeCell ref="G18:G22"/>
    <mergeCell ref="C64:C68"/>
    <mergeCell ref="C69:C73"/>
    <mergeCell ref="A74:A78"/>
    <mergeCell ref="B6:B7"/>
    <mergeCell ref="B8:B12"/>
    <mergeCell ref="B13:B17"/>
    <mergeCell ref="B18:B22"/>
    <mergeCell ref="B23:B27"/>
    <mergeCell ref="B28:B32"/>
    <mergeCell ref="B33:B37"/>
    <mergeCell ref="B38:B42"/>
    <mergeCell ref="B43:B47"/>
    <mergeCell ref="B48:B52"/>
    <mergeCell ref="B53:B57"/>
    <mergeCell ref="B59:B63"/>
    <mergeCell ref="B64:B68"/>
    <mergeCell ref="B69:B73"/>
    <mergeCell ref="B74:B78"/>
    <mergeCell ref="A28:A32"/>
    <mergeCell ref="A33:A37"/>
    <mergeCell ref="A38:A42"/>
    <mergeCell ref="A43:A47"/>
    <mergeCell ref="A48:A52"/>
    <mergeCell ref="A53:A57"/>
    <mergeCell ref="E64:E68"/>
    <mergeCell ref="E69:E73"/>
    <mergeCell ref="C74:C78"/>
    <mergeCell ref="D8:D12"/>
    <mergeCell ref="D13:D17"/>
    <mergeCell ref="D18:D22"/>
    <mergeCell ref="D23:D27"/>
    <mergeCell ref="D28:D32"/>
    <mergeCell ref="D33:D37"/>
    <mergeCell ref="D38:D42"/>
    <mergeCell ref="D43:D47"/>
    <mergeCell ref="D48:D52"/>
    <mergeCell ref="D53:D57"/>
    <mergeCell ref="D59:D63"/>
    <mergeCell ref="D64:D68"/>
    <mergeCell ref="D69:D73"/>
    <mergeCell ref="D74:D78"/>
    <mergeCell ref="C28:C32"/>
    <mergeCell ref="C33:C37"/>
    <mergeCell ref="C38:C42"/>
    <mergeCell ref="C43:C47"/>
    <mergeCell ref="C48:C52"/>
    <mergeCell ref="C53:C57"/>
    <mergeCell ref="C59:C63"/>
    <mergeCell ref="G64:G68"/>
    <mergeCell ref="G69:G73"/>
    <mergeCell ref="E74:E78"/>
    <mergeCell ref="F8:F12"/>
    <mergeCell ref="F13:F17"/>
    <mergeCell ref="F18:F22"/>
    <mergeCell ref="F23:F27"/>
    <mergeCell ref="F28:F32"/>
    <mergeCell ref="F33:F37"/>
    <mergeCell ref="F38:F42"/>
    <mergeCell ref="F43:F47"/>
    <mergeCell ref="F48:F52"/>
    <mergeCell ref="F53:F57"/>
    <mergeCell ref="F59:F63"/>
    <mergeCell ref="F64:F68"/>
    <mergeCell ref="F69:F73"/>
    <mergeCell ref="F74:F78"/>
    <mergeCell ref="E28:E32"/>
    <mergeCell ref="E33:E37"/>
    <mergeCell ref="E38:E42"/>
    <mergeCell ref="E43:E47"/>
    <mergeCell ref="E48:E52"/>
    <mergeCell ref="E53:E57"/>
    <mergeCell ref="E59:E63"/>
    <mergeCell ref="I53:I57"/>
    <mergeCell ref="I59:I63"/>
    <mergeCell ref="G74:G78"/>
    <mergeCell ref="H8:H12"/>
    <mergeCell ref="H13:H17"/>
    <mergeCell ref="H18:H22"/>
    <mergeCell ref="H23:H27"/>
    <mergeCell ref="H28:H32"/>
    <mergeCell ref="H33:H37"/>
    <mergeCell ref="H38:H42"/>
    <mergeCell ref="H43:H47"/>
    <mergeCell ref="H48:H52"/>
    <mergeCell ref="H53:H57"/>
    <mergeCell ref="H59:H63"/>
    <mergeCell ref="H64:H68"/>
    <mergeCell ref="H69:H73"/>
    <mergeCell ref="H74:H78"/>
    <mergeCell ref="G28:G32"/>
    <mergeCell ref="G33:G37"/>
    <mergeCell ref="G38:G42"/>
    <mergeCell ref="G43:G47"/>
    <mergeCell ref="G48:G52"/>
    <mergeCell ref="G53:G57"/>
    <mergeCell ref="G59:G63"/>
    <mergeCell ref="I64:I68"/>
    <mergeCell ref="I69:I73"/>
    <mergeCell ref="I74:I78"/>
    <mergeCell ref="J8:J12"/>
    <mergeCell ref="J13:J17"/>
    <mergeCell ref="J18:J22"/>
    <mergeCell ref="J23:J27"/>
    <mergeCell ref="J28:J32"/>
    <mergeCell ref="J33:J37"/>
    <mergeCell ref="J38:J42"/>
    <mergeCell ref="J43:J47"/>
    <mergeCell ref="J48:J52"/>
    <mergeCell ref="J53:J57"/>
    <mergeCell ref="J59:J63"/>
    <mergeCell ref="J64:J68"/>
    <mergeCell ref="J69:J73"/>
    <mergeCell ref="J74:J78"/>
    <mergeCell ref="I18:I22"/>
    <mergeCell ref="I23:I27"/>
    <mergeCell ref="I28:I32"/>
    <mergeCell ref="I33:I37"/>
    <mergeCell ref="I38:I42"/>
    <mergeCell ref="I43:I47"/>
    <mergeCell ref="I48:I52"/>
  </mergeCells>
  <pageMargins left="0.70763888888888904" right="0.70763888888888904" top="0.74791666666666701" bottom="0.74791666666666701" header="0.31388888888888899" footer="0.31388888888888899"/>
  <pageSetup paperSize="9" scale="86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9"/>
  <sheetViews>
    <sheetView tabSelected="1" view="pageBreakPreview" topLeftCell="A37" zoomScale="80" zoomScaleNormal="100" zoomScaleSheetLayoutView="80" workbookViewId="0">
      <selection activeCell="G70" sqref="G70:G74"/>
    </sheetView>
  </sheetViews>
  <sheetFormatPr defaultColWidth="9" defaultRowHeight="15"/>
  <cols>
    <col min="1" max="1" width="6.42578125" customWidth="1"/>
    <col min="2" max="2" width="39.7109375" customWidth="1"/>
    <col min="3" max="3" width="7.28515625" customWidth="1"/>
    <col min="4" max="4" width="13.42578125" style="1" customWidth="1"/>
    <col min="5" max="5" width="9.7109375" style="2" customWidth="1"/>
    <col min="6" max="10" width="10.5703125" style="2" customWidth="1"/>
  </cols>
  <sheetData>
    <row r="1" spans="1:10" ht="103.5" customHeight="1">
      <c r="G1" s="391" t="s">
        <v>85</v>
      </c>
      <c r="H1" s="391"/>
      <c r="I1" s="391"/>
      <c r="J1" s="391"/>
    </row>
    <row r="5" spans="1:10" ht="36" customHeight="1">
      <c r="A5" s="415" t="s">
        <v>86</v>
      </c>
      <c r="B5" s="415"/>
      <c r="C5" s="415"/>
      <c r="D5" s="415"/>
      <c r="E5" s="415"/>
      <c r="F5" s="415"/>
      <c r="G5" s="415"/>
      <c r="H5" s="415"/>
      <c r="I5" s="415"/>
      <c r="J5" s="415"/>
    </row>
    <row r="7" spans="1:10" ht="70.5" customHeight="1">
      <c r="A7" s="417" t="s">
        <v>7</v>
      </c>
      <c r="B7" s="419" t="s">
        <v>87</v>
      </c>
      <c r="C7" s="417" t="s">
        <v>88</v>
      </c>
      <c r="D7" s="421" t="s">
        <v>89</v>
      </c>
      <c r="E7" s="416" t="s">
        <v>90</v>
      </c>
      <c r="F7" s="416"/>
      <c r="G7" s="416"/>
      <c r="H7" s="416"/>
      <c r="I7" s="416"/>
      <c r="J7" s="416"/>
    </row>
    <row r="8" spans="1:10" ht="59.25" customHeight="1">
      <c r="A8" s="418"/>
      <c r="B8" s="420"/>
      <c r="C8" s="418"/>
      <c r="D8" s="362"/>
      <c r="E8" s="3">
        <v>2019</v>
      </c>
      <c r="F8" s="3">
        <v>2020</v>
      </c>
      <c r="G8" s="3">
        <v>2021</v>
      </c>
      <c r="H8" s="3">
        <v>2022</v>
      </c>
      <c r="I8" s="3">
        <v>2023</v>
      </c>
      <c r="J8" s="3">
        <v>2024</v>
      </c>
    </row>
    <row r="9" spans="1:10" ht="15" customHeight="1">
      <c r="A9" s="331">
        <v>1</v>
      </c>
      <c r="B9" s="244" t="s">
        <v>20</v>
      </c>
      <c r="C9" s="358"/>
      <c r="D9" s="358"/>
      <c r="E9" s="358"/>
      <c r="F9" s="358"/>
      <c r="G9" s="358"/>
      <c r="H9" s="358"/>
      <c r="I9" s="358"/>
      <c r="J9" s="358"/>
    </row>
    <row r="10" spans="1:10" ht="15" customHeight="1">
      <c r="A10" s="317"/>
      <c r="B10" s="245"/>
      <c r="C10" s="359"/>
      <c r="D10" s="359"/>
      <c r="E10" s="359"/>
      <c r="F10" s="359"/>
      <c r="G10" s="359"/>
      <c r="H10" s="359"/>
      <c r="I10" s="359"/>
      <c r="J10" s="359"/>
    </row>
    <row r="11" spans="1:10" ht="15" customHeight="1">
      <c r="A11" s="317"/>
      <c r="B11" s="245"/>
      <c r="C11" s="359"/>
      <c r="D11" s="359"/>
      <c r="E11" s="359"/>
      <c r="F11" s="359"/>
      <c r="G11" s="359"/>
      <c r="H11" s="359"/>
      <c r="I11" s="359"/>
      <c r="J11" s="359"/>
    </row>
    <row r="12" spans="1:10" ht="15" customHeight="1">
      <c r="A12" s="317"/>
      <c r="B12" s="245"/>
      <c r="C12" s="359"/>
      <c r="D12" s="359"/>
      <c r="E12" s="359"/>
      <c r="F12" s="359"/>
      <c r="G12" s="359"/>
      <c r="H12" s="359"/>
      <c r="I12" s="359"/>
      <c r="J12" s="359"/>
    </row>
    <row r="13" spans="1:10" ht="15" customHeight="1">
      <c r="A13" s="318"/>
      <c r="B13" s="246"/>
      <c r="C13" s="360"/>
      <c r="D13" s="360"/>
      <c r="E13" s="360"/>
      <c r="F13" s="360"/>
      <c r="G13" s="360"/>
      <c r="H13" s="360"/>
      <c r="I13" s="360"/>
      <c r="J13" s="360"/>
    </row>
    <row r="14" spans="1:10" ht="15" customHeight="1">
      <c r="A14" s="399" t="s">
        <v>23</v>
      </c>
      <c r="B14" s="373" t="s">
        <v>24</v>
      </c>
      <c r="C14" s="358" t="s">
        <v>68</v>
      </c>
      <c r="D14" s="358">
        <v>65</v>
      </c>
      <c r="E14" s="407">
        <f>65*100/65</f>
        <v>100</v>
      </c>
      <c r="F14" s="407"/>
      <c r="G14" s="407"/>
      <c r="H14" s="407"/>
      <c r="I14" s="407"/>
      <c r="J14" s="407"/>
    </row>
    <row r="15" spans="1:10" ht="15" customHeight="1">
      <c r="A15" s="400"/>
      <c r="B15" s="374"/>
      <c r="C15" s="359"/>
      <c r="D15" s="359"/>
      <c r="E15" s="408"/>
      <c r="F15" s="408"/>
      <c r="G15" s="408"/>
      <c r="H15" s="408"/>
      <c r="I15" s="408"/>
      <c r="J15" s="408"/>
    </row>
    <row r="16" spans="1:10" ht="15" customHeight="1">
      <c r="A16" s="400"/>
      <c r="B16" s="374"/>
      <c r="C16" s="359"/>
      <c r="D16" s="359"/>
      <c r="E16" s="408"/>
      <c r="F16" s="408"/>
      <c r="G16" s="408"/>
      <c r="H16" s="408"/>
      <c r="I16" s="408"/>
      <c r="J16" s="408"/>
    </row>
    <row r="17" spans="1:10" ht="15" customHeight="1">
      <c r="A17" s="400"/>
      <c r="B17" s="374"/>
      <c r="C17" s="359"/>
      <c r="D17" s="359"/>
      <c r="E17" s="408"/>
      <c r="F17" s="408"/>
      <c r="G17" s="408"/>
      <c r="H17" s="408"/>
      <c r="I17" s="408"/>
      <c r="J17" s="408"/>
    </row>
    <row r="18" spans="1:10">
      <c r="A18" s="401"/>
      <c r="B18" s="375"/>
      <c r="C18" s="360"/>
      <c r="D18" s="360"/>
      <c r="E18" s="409"/>
      <c r="F18" s="409"/>
      <c r="G18" s="409"/>
      <c r="H18" s="409"/>
      <c r="I18" s="409"/>
      <c r="J18" s="409"/>
    </row>
    <row r="19" spans="1:10" ht="15" customHeight="1">
      <c r="A19" s="399" t="s">
        <v>25</v>
      </c>
      <c r="B19" s="373" t="s">
        <v>26</v>
      </c>
      <c r="C19" s="358" t="s">
        <v>68</v>
      </c>
      <c r="D19" s="358">
        <v>1</v>
      </c>
      <c r="E19" s="358">
        <v>100</v>
      </c>
      <c r="F19" s="358">
        <v>100</v>
      </c>
      <c r="G19" s="358"/>
      <c r="H19" s="358"/>
      <c r="I19" s="358"/>
      <c r="J19" s="358"/>
    </row>
    <row r="20" spans="1:10" ht="15" customHeight="1">
      <c r="A20" s="400"/>
      <c r="B20" s="374"/>
      <c r="C20" s="359"/>
      <c r="D20" s="359"/>
      <c r="E20" s="359"/>
      <c r="F20" s="359"/>
      <c r="G20" s="359"/>
      <c r="H20" s="359"/>
      <c r="I20" s="359"/>
      <c r="J20" s="359"/>
    </row>
    <row r="21" spans="1:10" ht="15" customHeight="1">
      <c r="A21" s="400"/>
      <c r="B21" s="374"/>
      <c r="C21" s="359"/>
      <c r="D21" s="359"/>
      <c r="E21" s="359"/>
      <c r="F21" s="359"/>
      <c r="G21" s="359"/>
      <c r="H21" s="359"/>
      <c r="I21" s="359"/>
      <c r="J21" s="359"/>
    </row>
    <row r="22" spans="1:10" ht="15" customHeight="1">
      <c r="A22" s="400"/>
      <c r="B22" s="374"/>
      <c r="C22" s="359"/>
      <c r="D22" s="359"/>
      <c r="E22" s="359"/>
      <c r="F22" s="359"/>
      <c r="G22" s="359"/>
      <c r="H22" s="359"/>
      <c r="I22" s="359"/>
      <c r="J22" s="359"/>
    </row>
    <row r="23" spans="1:10" ht="63" customHeight="1">
      <c r="A23" s="401"/>
      <c r="B23" s="375"/>
      <c r="C23" s="360"/>
      <c r="D23" s="360"/>
      <c r="E23" s="360"/>
      <c r="F23" s="360"/>
      <c r="G23" s="360"/>
      <c r="H23" s="360"/>
      <c r="I23" s="360"/>
      <c r="J23" s="360"/>
    </row>
    <row r="24" spans="1:10" ht="15" customHeight="1">
      <c r="A24" s="402" t="s">
        <v>27</v>
      </c>
      <c r="B24" s="376" t="s">
        <v>71</v>
      </c>
      <c r="C24" s="358" t="s">
        <v>68</v>
      </c>
      <c r="D24" s="358">
        <v>21</v>
      </c>
      <c r="E24" s="358">
        <v>100</v>
      </c>
      <c r="F24" s="358">
        <v>100</v>
      </c>
      <c r="G24" s="358"/>
      <c r="H24" s="358"/>
      <c r="I24" s="358"/>
      <c r="J24" s="358"/>
    </row>
    <row r="25" spans="1:10" ht="15" customHeight="1">
      <c r="A25" s="403"/>
      <c r="B25" s="377"/>
      <c r="C25" s="359"/>
      <c r="D25" s="359"/>
      <c r="E25" s="359"/>
      <c r="F25" s="359"/>
      <c r="G25" s="359"/>
      <c r="H25" s="359"/>
      <c r="I25" s="359"/>
      <c r="J25" s="359"/>
    </row>
    <row r="26" spans="1:10" ht="15" customHeight="1">
      <c r="A26" s="403"/>
      <c r="B26" s="377"/>
      <c r="C26" s="359"/>
      <c r="D26" s="359"/>
      <c r="E26" s="359"/>
      <c r="F26" s="359"/>
      <c r="G26" s="359"/>
      <c r="H26" s="359"/>
      <c r="I26" s="359"/>
      <c r="J26" s="359"/>
    </row>
    <row r="27" spans="1:10" ht="15" customHeight="1">
      <c r="A27" s="403"/>
      <c r="B27" s="377"/>
      <c r="C27" s="359"/>
      <c r="D27" s="359"/>
      <c r="E27" s="359"/>
      <c r="F27" s="359"/>
      <c r="G27" s="359"/>
      <c r="H27" s="359"/>
      <c r="I27" s="359"/>
      <c r="J27" s="359"/>
    </row>
    <row r="28" spans="1:10" ht="15" customHeight="1">
      <c r="A28" s="404"/>
      <c r="B28" s="378"/>
      <c r="C28" s="360"/>
      <c r="D28" s="360"/>
      <c r="E28" s="360"/>
      <c r="F28" s="360"/>
      <c r="G28" s="360"/>
      <c r="H28" s="360"/>
      <c r="I28" s="360"/>
      <c r="J28" s="360"/>
    </row>
    <row r="29" spans="1:10" ht="15" customHeight="1">
      <c r="A29" s="338">
        <v>2</v>
      </c>
      <c r="B29" s="282" t="s">
        <v>30</v>
      </c>
      <c r="C29" s="358"/>
      <c r="D29" s="358"/>
      <c r="E29" s="358"/>
      <c r="F29" s="358"/>
      <c r="G29" s="358"/>
      <c r="H29" s="358"/>
      <c r="I29" s="358"/>
      <c r="J29" s="358"/>
    </row>
    <row r="30" spans="1:10" ht="15" customHeight="1">
      <c r="A30" s="339"/>
      <c r="B30" s="283"/>
      <c r="C30" s="359"/>
      <c r="D30" s="359"/>
      <c r="E30" s="359"/>
      <c r="F30" s="359"/>
      <c r="G30" s="359"/>
      <c r="H30" s="359"/>
      <c r="I30" s="359"/>
      <c r="J30" s="359"/>
    </row>
    <row r="31" spans="1:10" ht="15" customHeight="1">
      <c r="A31" s="339"/>
      <c r="B31" s="283"/>
      <c r="C31" s="359"/>
      <c r="D31" s="359"/>
      <c r="E31" s="359"/>
      <c r="F31" s="359"/>
      <c r="G31" s="359"/>
      <c r="H31" s="359"/>
      <c r="I31" s="359"/>
      <c r="J31" s="359"/>
    </row>
    <row r="32" spans="1:10" ht="15" customHeight="1">
      <c r="A32" s="339"/>
      <c r="B32" s="283"/>
      <c r="C32" s="359"/>
      <c r="D32" s="359"/>
      <c r="E32" s="359"/>
      <c r="F32" s="359"/>
      <c r="G32" s="359"/>
      <c r="H32" s="359"/>
      <c r="I32" s="359"/>
      <c r="J32" s="359"/>
    </row>
    <row r="33" spans="1:10" ht="15" customHeight="1">
      <c r="A33" s="340"/>
      <c r="B33" s="284"/>
      <c r="C33" s="360"/>
      <c r="D33" s="360"/>
      <c r="E33" s="360"/>
      <c r="F33" s="360"/>
      <c r="G33" s="360"/>
      <c r="H33" s="360"/>
      <c r="I33" s="360"/>
      <c r="J33" s="360"/>
    </row>
    <row r="34" spans="1:10" ht="15" customHeight="1">
      <c r="A34" s="386" t="s">
        <v>31</v>
      </c>
      <c r="B34" s="379" t="s">
        <v>32</v>
      </c>
      <c r="C34" s="358" t="s">
        <v>68</v>
      </c>
      <c r="D34" s="358">
        <v>3</v>
      </c>
      <c r="E34" s="358">
        <v>100</v>
      </c>
      <c r="F34" s="358"/>
      <c r="G34" s="358"/>
      <c r="H34" s="358"/>
      <c r="I34" s="358"/>
      <c r="J34" s="358"/>
    </row>
    <row r="35" spans="1:10" ht="15" customHeight="1">
      <c r="A35" s="386"/>
      <c r="B35" s="379"/>
      <c r="C35" s="359"/>
      <c r="D35" s="359"/>
      <c r="E35" s="359"/>
      <c r="F35" s="359"/>
      <c r="G35" s="359"/>
      <c r="H35" s="359"/>
      <c r="I35" s="359"/>
      <c r="J35" s="359"/>
    </row>
    <row r="36" spans="1:10" ht="15" customHeight="1">
      <c r="A36" s="386"/>
      <c r="B36" s="379"/>
      <c r="C36" s="359"/>
      <c r="D36" s="359"/>
      <c r="E36" s="359"/>
      <c r="F36" s="359"/>
      <c r="G36" s="359"/>
      <c r="H36" s="359"/>
      <c r="I36" s="359"/>
      <c r="J36" s="359"/>
    </row>
    <row r="37" spans="1:10" ht="15" customHeight="1">
      <c r="A37" s="386"/>
      <c r="B37" s="379"/>
      <c r="C37" s="359"/>
      <c r="D37" s="359"/>
      <c r="E37" s="359"/>
      <c r="F37" s="359"/>
      <c r="G37" s="359"/>
      <c r="H37" s="359"/>
      <c r="I37" s="359"/>
      <c r="J37" s="359"/>
    </row>
    <row r="38" spans="1:10" ht="15" customHeight="1">
      <c r="A38" s="386"/>
      <c r="B38" s="379"/>
      <c r="C38" s="360"/>
      <c r="D38" s="360"/>
      <c r="E38" s="360"/>
      <c r="F38" s="360"/>
      <c r="G38" s="360"/>
      <c r="H38" s="360"/>
      <c r="I38" s="360"/>
      <c r="J38" s="360"/>
    </row>
    <row r="39" spans="1:10" ht="15" customHeight="1">
      <c r="A39" s="331" t="s">
        <v>35</v>
      </c>
      <c r="B39" s="410" t="s">
        <v>36</v>
      </c>
      <c r="C39" s="358"/>
      <c r="D39" s="358"/>
      <c r="E39" s="358"/>
      <c r="F39" s="358"/>
      <c r="G39" s="358"/>
      <c r="H39" s="358"/>
      <c r="I39" s="358"/>
      <c r="J39" s="358"/>
    </row>
    <row r="40" spans="1:10" ht="15" customHeight="1">
      <c r="A40" s="317"/>
      <c r="B40" s="287"/>
      <c r="C40" s="359"/>
      <c r="D40" s="359"/>
      <c r="E40" s="359"/>
      <c r="F40" s="359"/>
      <c r="G40" s="359"/>
      <c r="H40" s="359"/>
      <c r="I40" s="359"/>
      <c r="J40" s="359"/>
    </row>
    <row r="41" spans="1:10" ht="15" customHeight="1">
      <c r="A41" s="317"/>
      <c r="B41" s="287"/>
      <c r="C41" s="359"/>
      <c r="D41" s="359"/>
      <c r="E41" s="359"/>
      <c r="F41" s="359"/>
      <c r="G41" s="359"/>
      <c r="H41" s="359"/>
      <c r="I41" s="359"/>
      <c r="J41" s="359"/>
    </row>
    <row r="42" spans="1:10" ht="15" customHeight="1">
      <c r="A42" s="317"/>
      <c r="B42" s="287"/>
      <c r="C42" s="359"/>
      <c r="D42" s="359"/>
      <c r="E42" s="359"/>
      <c r="F42" s="359"/>
      <c r="G42" s="359"/>
      <c r="H42" s="359"/>
      <c r="I42" s="359"/>
      <c r="J42" s="359"/>
    </row>
    <row r="43" spans="1:10" ht="15" customHeight="1">
      <c r="A43" s="318"/>
      <c r="B43" s="288"/>
      <c r="C43" s="360"/>
      <c r="D43" s="360"/>
      <c r="E43" s="360"/>
      <c r="F43" s="360"/>
      <c r="G43" s="360"/>
      <c r="H43" s="360"/>
      <c r="I43" s="360"/>
      <c r="J43" s="360"/>
    </row>
    <row r="44" spans="1:10" ht="15" customHeight="1">
      <c r="A44" s="413" t="s">
        <v>37</v>
      </c>
      <c r="B44" s="411" t="s">
        <v>74</v>
      </c>
      <c r="C44" s="358" t="s">
        <v>68</v>
      </c>
      <c r="D44" s="358">
        <v>1</v>
      </c>
      <c r="E44" s="358">
        <v>1</v>
      </c>
      <c r="F44" s="358"/>
      <c r="G44" s="358"/>
      <c r="H44" s="358"/>
      <c r="I44" s="358"/>
      <c r="J44" s="358"/>
    </row>
    <row r="45" spans="1:10" ht="15" customHeight="1">
      <c r="A45" s="386"/>
      <c r="B45" s="379"/>
      <c r="C45" s="359"/>
      <c r="D45" s="359"/>
      <c r="E45" s="359"/>
      <c r="F45" s="359"/>
      <c r="G45" s="359"/>
      <c r="H45" s="359"/>
      <c r="I45" s="359"/>
      <c r="J45" s="359"/>
    </row>
    <row r="46" spans="1:10" ht="15" customHeight="1">
      <c r="A46" s="386"/>
      <c r="B46" s="379"/>
      <c r="C46" s="359"/>
      <c r="D46" s="359"/>
      <c r="E46" s="359"/>
      <c r="F46" s="359"/>
      <c r="G46" s="359"/>
      <c r="H46" s="359"/>
      <c r="I46" s="359"/>
      <c r="J46" s="359"/>
    </row>
    <row r="47" spans="1:10" ht="15" customHeight="1">
      <c r="A47" s="386"/>
      <c r="B47" s="379"/>
      <c r="C47" s="359"/>
      <c r="D47" s="359"/>
      <c r="E47" s="359"/>
      <c r="F47" s="359"/>
      <c r="G47" s="359"/>
      <c r="H47" s="359"/>
      <c r="I47" s="359"/>
      <c r="J47" s="359"/>
    </row>
    <row r="48" spans="1:10" ht="15" customHeight="1">
      <c r="A48" s="386"/>
      <c r="B48" s="379"/>
      <c r="C48" s="360"/>
      <c r="D48" s="360"/>
      <c r="E48" s="360"/>
      <c r="F48" s="360"/>
      <c r="G48" s="360"/>
      <c r="H48" s="360"/>
      <c r="I48" s="360"/>
      <c r="J48" s="360"/>
    </row>
    <row r="49" spans="1:10" ht="15" customHeight="1">
      <c r="A49" s="413" t="s">
        <v>39</v>
      </c>
      <c r="B49" s="373" t="s">
        <v>76</v>
      </c>
      <c r="C49" s="358" t="s">
        <v>68</v>
      </c>
      <c r="D49" s="358">
        <v>1</v>
      </c>
      <c r="E49" s="358"/>
      <c r="F49" s="358"/>
      <c r="G49" s="358"/>
      <c r="H49" s="358"/>
      <c r="I49" s="358"/>
      <c r="J49" s="358"/>
    </row>
    <row r="50" spans="1:10" ht="15" customHeight="1">
      <c r="A50" s="386"/>
      <c r="B50" s="374"/>
      <c r="C50" s="359"/>
      <c r="D50" s="359"/>
      <c r="E50" s="359"/>
      <c r="F50" s="359"/>
      <c r="G50" s="359"/>
      <c r="H50" s="359"/>
      <c r="I50" s="359"/>
      <c r="J50" s="359"/>
    </row>
    <row r="51" spans="1:10" ht="15" customHeight="1">
      <c r="A51" s="386"/>
      <c r="B51" s="374"/>
      <c r="C51" s="359"/>
      <c r="D51" s="359"/>
      <c r="E51" s="359"/>
      <c r="F51" s="359"/>
      <c r="G51" s="359"/>
      <c r="H51" s="359"/>
      <c r="I51" s="359"/>
      <c r="J51" s="359"/>
    </row>
    <row r="52" spans="1:10" ht="15" customHeight="1">
      <c r="A52" s="386"/>
      <c r="B52" s="374"/>
      <c r="C52" s="359"/>
      <c r="D52" s="359"/>
      <c r="E52" s="359"/>
      <c r="F52" s="359"/>
      <c r="G52" s="359"/>
      <c r="H52" s="359"/>
      <c r="I52" s="359"/>
      <c r="J52" s="359"/>
    </row>
    <row r="53" spans="1:10" ht="15" customHeight="1">
      <c r="A53" s="414"/>
      <c r="B53" s="375"/>
      <c r="C53" s="360"/>
      <c r="D53" s="360"/>
      <c r="E53" s="360"/>
      <c r="F53" s="360"/>
      <c r="G53" s="360"/>
      <c r="H53" s="360"/>
      <c r="I53" s="360"/>
      <c r="J53" s="360"/>
    </row>
    <row r="54" spans="1:10" ht="15" customHeight="1">
      <c r="A54" s="413" t="s">
        <v>40</v>
      </c>
      <c r="B54" s="373" t="s">
        <v>47</v>
      </c>
      <c r="C54" s="358" t="s">
        <v>68</v>
      </c>
      <c r="D54" s="358">
        <v>1</v>
      </c>
      <c r="E54" s="358">
        <v>100</v>
      </c>
      <c r="F54" s="358"/>
      <c r="G54" s="358"/>
      <c r="H54" s="358"/>
      <c r="I54" s="358"/>
      <c r="J54" s="358"/>
    </row>
    <row r="55" spans="1:10" ht="15" customHeight="1">
      <c r="A55" s="386"/>
      <c r="B55" s="374"/>
      <c r="C55" s="359"/>
      <c r="D55" s="359"/>
      <c r="E55" s="359"/>
      <c r="F55" s="359"/>
      <c r="G55" s="359"/>
      <c r="H55" s="359"/>
      <c r="I55" s="359"/>
      <c r="J55" s="359"/>
    </row>
    <row r="56" spans="1:10" ht="15" customHeight="1">
      <c r="A56" s="386"/>
      <c r="B56" s="374"/>
      <c r="C56" s="359"/>
      <c r="D56" s="359"/>
      <c r="E56" s="359"/>
      <c r="F56" s="359"/>
      <c r="G56" s="359"/>
      <c r="H56" s="359"/>
      <c r="I56" s="359"/>
      <c r="J56" s="359"/>
    </row>
    <row r="57" spans="1:10" ht="15" customHeight="1">
      <c r="A57" s="386"/>
      <c r="B57" s="374"/>
      <c r="C57" s="359"/>
      <c r="D57" s="359"/>
      <c r="E57" s="359"/>
      <c r="F57" s="359"/>
      <c r="G57" s="359"/>
      <c r="H57" s="359"/>
      <c r="I57" s="359"/>
      <c r="J57" s="359"/>
    </row>
    <row r="58" spans="1:10" ht="15" customHeight="1">
      <c r="A58" s="386"/>
      <c r="B58" s="412"/>
      <c r="C58" s="359"/>
      <c r="D58" s="359"/>
      <c r="E58" s="359"/>
      <c r="F58" s="359"/>
      <c r="G58" s="359"/>
      <c r="H58" s="359"/>
      <c r="I58" s="359"/>
      <c r="J58" s="359"/>
    </row>
    <row r="59" spans="1:10" ht="44.25" customHeight="1">
      <c r="A59" s="4" t="s">
        <v>79</v>
      </c>
      <c r="B59" s="5" t="s">
        <v>91</v>
      </c>
      <c r="C59" s="6" t="s">
        <v>68</v>
      </c>
      <c r="D59" s="6">
        <v>1</v>
      </c>
      <c r="E59" s="6">
        <v>100</v>
      </c>
      <c r="F59" s="6"/>
      <c r="G59" s="6"/>
      <c r="H59" s="6"/>
      <c r="I59" s="6"/>
      <c r="J59" s="7"/>
    </row>
    <row r="60" spans="1:10" ht="15" customHeight="1">
      <c r="A60" s="309">
        <v>4</v>
      </c>
      <c r="B60" s="382" t="s">
        <v>49</v>
      </c>
      <c r="C60" s="359" t="s">
        <v>68</v>
      </c>
      <c r="D60" s="359">
        <v>1</v>
      </c>
      <c r="E60" s="359"/>
      <c r="F60" s="359"/>
      <c r="G60" s="359"/>
      <c r="H60" s="359">
        <v>100</v>
      </c>
      <c r="I60" s="359"/>
      <c r="J60" s="359"/>
    </row>
    <row r="61" spans="1:10" ht="15" customHeight="1">
      <c r="A61" s="309"/>
      <c r="B61" s="383"/>
      <c r="C61" s="359"/>
      <c r="D61" s="359"/>
      <c r="E61" s="359"/>
      <c r="F61" s="359"/>
      <c r="G61" s="359"/>
      <c r="H61" s="359"/>
      <c r="I61" s="359"/>
      <c r="J61" s="359"/>
    </row>
    <row r="62" spans="1:10" ht="15" customHeight="1">
      <c r="A62" s="309"/>
      <c r="B62" s="383"/>
      <c r="C62" s="359"/>
      <c r="D62" s="359"/>
      <c r="E62" s="359"/>
      <c r="F62" s="359"/>
      <c r="G62" s="359"/>
      <c r="H62" s="359"/>
      <c r="I62" s="359"/>
      <c r="J62" s="359"/>
    </row>
    <row r="63" spans="1:10" ht="15" customHeight="1">
      <c r="A63" s="309"/>
      <c r="B63" s="383"/>
      <c r="C63" s="359"/>
      <c r="D63" s="359"/>
      <c r="E63" s="359"/>
      <c r="F63" s="359"/>
      <c r="G63" s="359"/>
      <c r="H63" s="359"/>
      <c r="I63" s="359"/>
      <c r="J63" s="359"/>
    </row>
    <row r="64" spans="1:10" ht="36" customHeight="1">
      <c r="A64" s="309"/>
      <c r="B64" s="384"/>
      <c r="C64" s="360"/>
      <c r="D64" s="360"/>
      <c r="E64" s="360"/>
      <c r="F64" s="360"/>
      <c r="G64" s="360"/>
      <c r="H64" s="360"/>
      <c r="I64" s="360"/>
      <c r="J64" s="360"/>
    </row>
    <row r="65" spans="1:10" ht="15" customHeight="1">
      <c r="A65" s="331">
        <v>5</v>
      </c>
      <c r="B65" s="244" t="s">
        <v>81</v>
      </c>
      <c r="C65" s="358" t="s">
        <v>68</v>
      </c>
      <c r="D65" s="358"/>
      <c r="E65" s="358"/>
      <c r="F65" s="358">
        <v>0</v>
      </c>
      <c r="G65" s="358"/>
      <c r="H65" s="358"/>
      <c r="I65" s="358"/>
      <c r="J65" s="358"/>
    </row>
    <row r="66" spans="1:10" ht="15" customHeight="1">
      <c r="A66" s="317"/>
      <c r="B66" s="245"/>
      <c r="C66" s="359"/>
      <c r="D66" s="359"/>
      <c r="E66" s="359"/>
      <c r="F66" s="359"/>
      <c r="G66" s="359"/>
      <c r="H66" s="359"/>
      <c r="I66" s="359"/>
      <c r="J66" s="359"/>
    </row>
    <row r="67" spans="1:10" ht="15" customHeight="1">
      <c r="A67" s="317"/>
      <c r="B67" s="245"/>
      <c r="C67" s="359"/>
      <c r="D67" s="359"/>
      <c r="E67" s="359"/>
      <c r="F67" s="359"/>
      <c r="G67" s="359"/>
      <c r="H67" s="359"/>
      <c r="I67" s="359"/>
      <c r="J67" s="359"/>
    </row>
    <row r="68" spans="1:10" ht="15" customHeight="1">
      <c r="A68" s="317"/>
      <c r="B68" s="245"/>
      <c r="C68" s="359"/>
      <c r="D68" s="359"/>
      <c r="E68" s="359"/>
      <c r="F68" s="359"/>
      <c r="G68" s="359"/>
      <c r="H68" s="359"/>
      <c r="I68" s="359"/>
      <c r="J68" s="359"/>
    </row>
    <row r="69" spans="1:10" ht="15" customHeight="1">
      <c r="A69" s="318"/>
      <c r="B69" s="246"/>
      <c r="C69" s="360"/>
      <c r="D69" s="360"/>
      <c r="E69" s="360"/>
      <c r="F69" s="360"/>
      <c r="G69" s="360"/>
      <c r="H69" s="360"/>
      <c r="I69" s="360"/>
      <c r="J69" s="360"/>
    </row>
    <row r="70" spans="1:10" ht="15" customHeight="1">
      <c r="A70" s="388" t="s">
        <v>52</v>
      </c>
      <c r="B70" s="376" t="s">
        <v>82</v>
      </c>
      <c r="C70" s="358" t="s">
        <v>68</v>
      </c>
      <c r="D70" s="358">
        <v>26</v>
      </c>
      <c r="E70" s="358">
        <v>50</v>
      </c>
      <c r="F70" s="358">
        <v>0</v>
      </c>
      <c r="G70" s="358"/>
      <c r="H70" s="358"/>
      <c r="I70" s="358"/>
      <c r="J70" s="358"/>
    </row>
    <row r="71" spans="1:10" ht="15" customHeight="1">
      <c r="A71" s="389"/>
      <c r="B71" s="377"/>
      <c r="C71" s="359"/>
      <c r="D71" s="359"/>
      <c r="E71" s="359"/>
      <c r="F71" s="359"/>
      <c r="G71" s="359"/>
      <c r="H71" s="359"/>
      <c r="I71" s="359"/>
      <c r="J71" s="359"/>
    </row>
    <row r="72" spans="1:10" ht="15" customHeight="1">
      <c r="A72" s="389"/>
      <c r="B72" s="377"/>
      <c r="C72" s="359"/>
      <c r="D72" s="359"/>
      <c r="E72" s="359"/>
      <c r="F72" s="359"/>
      <c r="G72" s="359"/>
      <c r="H72" s="359"/>
      <c r="I72" s="359"/>
      <c r="J72" s="359"/>
    </row>
    <row r="73" spans="1:10" ht="15" customHeight="1">
      <c r="A73" s="389"/>
      <c r="B73" s="377"/>
      <c r="C73" s="359"/>
      <c r="D73" s="359"/>
      <c r="E73" s="359"/>
      <c r="F73" s="359"/>
      <c r="G73" s="359"/>
      <c r="H73" s="359"/>
      <c r="I73" s="359"/>
      <c r="J73" s="359"/>
    </row>
    <row r="74" spans="1:10" ht="15" customHeight="1">
      <c r="A74" s="390"/>
      <c r="B74" s="378"/>
      <c r="C74" s="360"/>
      <c r="D74" s="360"/>
      <c r="E74" s="360"/>
      <c r="F74" s="360"/>
      <c r="G74" s="360"/>
      <c r="H74" s="360"/>
      <c r="I74" s="360"/>
      <c r="J74" s="360"/>
    </row>
    <row r="75" spans="1:10" ht="15" customHeight="1">
      <c r="A75" s="300">
        <v>6</v>
      </c>
      <c r="B75" s="385" t="s">
        <v>84</v>
      </c>
      <c r="C75" s="358" t="s">
        <v>68</v>
      </c>
      <c r="D75" s="358">
        <v>105</v>
      </c>
      <c r="E75" s="407">
        <f>7*100/105</f>
        <v>6.666666666666667</v>
      </c>
      <c r="F75" s="407"/>
      <c r="G75" s="407"/>
      <c r="H75" s="407"/>
      <c r="I75" s="407"/>
      <c r="J75" s="407"/>
    </row>
    <row r="76" spans="1:10" ht="15" customHeight="1">
      <c r="A76" s="271"/>
      <c r="B76" s="242"/>
      <c r="C76" s="359"/>
      <c r="D76" s="359"/>
      <c r="E76" s="408"/>
      <c r="F76" s="408"/>
      <c r="G76" s="408"/>
      <c r="H76" s="408"/>
      <c r="I76" s="408"/>
      <c r="J76" s="408"/>
    </row>
    <row r="77" spans="1:10" ht="15" customHeight="1">
      <c r="A77" s="271"/>
      <c r="B77" s="242"/>
      <c r="C77" s="359"/>
      <c r="D77" s="359"/>
      <c r="E77" s="408"/>
      <c r="F77" s="408"/>
      <c r="G77" s="408"/>
      <c r="H77" s="408"/>
      <c r="I77" s="408"/>
      <c r="J77" s="408"/>
    </row>
    <row r="78" spans="1:10" ht="15" customHeight="1">
      <c r="A78" s="271"/>
      <c r="B78" s="242"/>
      <c r="C78" s="359"/>
      <c r="D78" s="359"/>
      <c r="E78" s="408"/>
      <c r="F78" s="408"/>
      <c r="G78" s="408"/>
      <c r="H78" s="408"/>
      <c r="I78" s="408"/>
      <c r="J78" s="408"/>
    </row>
    <row r="79" spans="1:10" ht="15" customHeight="1">
      <c r="A79" s="272"/>
      <c r="B79" s="243"/>
      <c r="C79" s="360"/>
      <c r="D79" s="360"/>
      <c r="E79" s="409"/>
      <c r="F79" s="409"/>
      <c r="G79" s="409"/>
      <c r="H79" s="409"/>
      <c r="I79" s="409"/>
      <c r="J79" s="409"/>
    </row>
  </sheetData>
  <mergeCells count="147">
    <mergeCell ref="G1:J1"/>
    <mergeCell ref="A5:J5"/>
    <mergeCell ref="E7:J7"/>
    <mergeCell ref="A7:A8"/>
    <mergeCell ref="A9:A13"/>
    <mergeCell ref="A14:A18"/>
    <mergeCell ref="A19:A23"/>
    <mergeCell ref="A24:A28"/>
    <mergeCell ref="A29:A33"/>
    <mergeCell ref="B7:B8"/>
    <mergeCell ref="B9:B13"/>
    <mergeCell ref="B14:B18"/>
    <mergeCell ref="B19:B23"/>
    <mergeCell ref="B24:B28"/>
    <mergeCell ref="B29:B33"/>
    <mergeCell ref="C7:C8"/>
    <mergeCell ref="C9:C13"/>
    <mergeCell ref="C14:C18"/>
    <mergeCell ref="C19:C23"/>
    <mergeCell ref="C24:C28"/>
    <mergeCell ref="C29:C33"/>
    <mergeCell ref="D7:D8"/>
    <mergeCell ref="D9:D13"/>
    <mergeCell ref="D14:D18"/>
    <mergeCell ref="A34:A38"/>
    <mergeCell ref="A39:A43"/>
    <mergeCell ref="A44:A48"/>
    <mergeCell ref="A49:A53"/>
    <mergeCell ref="A54:A58"/>
    <mergeCell ref="A60:A64"/>
    <mergeCell ref="A65:A69"/>
    <mergeCell ref="A70:A74"/>
    <mergeCell ref="A75:A79"/>
    <mergeCell ref="C70:C74"/>
    <mergeCell ref="C75:C79"/>
    <mergeCell ref="B34:B38"/>
    <mergeCell ref="B39:B43"/>
    <mergeCell ref="B44:B48"/>
    <mergeCell ref="B49:B53"/>
    <mergeCell ref="B54:B58"/>
    <mergeCell ref="B60:B64"/>
    <mergeCell ref="B65:B69"/>
    <mergeCell ref="B70:B74"/>
    <mergeCell ref="B75:B79"/>
    <mergeCell ref="D54:D58"/>
    <mergeCell ref="D60:D64"/>
    <mergeCell ref="C34:C38"/>
    <mergeCell ref="C39:C43"/>
    <mergeCell ref="C44:C48"/>
    <mergeCell ref="C49:C53"/>
    <mergeCell ref="C54:C58"/>
    <mergeCell ref="C60:C64"/>
    <mergeCell ref="C65:C69"/>
    <mergeCell ref="D65:D69"/>
    <mergeCell ref="D70:D74"/>
    <mergeCell ref="D75:D79"/>
    <mergeCell ref="E9:E13"/>
    <mergeCell ref="E14:E18"/>
    <mergeCell ref="E19:E23"/>
    <mergeCell ref="E24:E28"/>
    <mergeCell ref="E29:E33"/>
    <mergeCell ref="E34:E38"/>
    <mergeCell ref="E39:E43"/>
    <mergeCell ref="E44:E48"/>
    <mergeCell ref="E49:E53"/>
    <mergeCell ref="E54:E58"/>
    <mergeCell ref="E60:E64"/>
    <mergeCell ref="E65:E69"/>
    <mergeCell ref="E70:E74"/>
    <mergeCell ref="E75:E79"/>
    <mergeCell ref="D19:D23"/>
    <mergeCell ref="D24:D28"/>
    <mergeCell ref="D29:D33"/>
    <mergeCell ref="D34:D38"/>
    <mergeCell ref="D39:D43"/>
    <mergeCell ref="D44:D48"/>
    <mergeCell ref="D49:D53"/>
    <mergeCell ref="F9:F13"/>
    <mergeCell ref="F14:F18"/>
    <mergeCell ref="F19:F23"/>
    <mergeCell ref="F24:F28"/>
    <mergeCell ref="F29:F33"/>
    <mergeCell ref="F34:F38"/>
    <mergeCell ref="F39:F43"/>
    <mergeCell ref="F44:F48"/>
    <mergeCell ref="F49:F53"/>
    <mergeCell ref="G9:G13"/>
    <mergeCell ref="G14:G18"/>
    <mergeCell ref="G19:G23"/>
    <mergeCell ref="G24:G28"/>
    <mergeCell ref="G29:G33"/>
    <mergeCell ref="G34:G38"/>
    <mergeCell ref="G39:G43"/>
    <mergeCell ref="G44:G48"/>
    <mergeCell ref="G49:G53"/>
    <mergeCell ref="H34:H38"/>
    <mergeCell ref="H39:H43"/>
    <mergeCell ref="H44:H48"/>
    <mergeCell ref="H49:H53"/>
    <mergeCell ref="F54:F58"/>
    <mergeCell ref="F60:F64"/>
    <mergeCell ref="F65:F69"/>
    <mergeCell ref="F70:F74"/>
    <mergeCell ref="F75:F79"/>
    <mergeCell ref="G54:G58"/>
    <mergeCell ref="G60:G64"/>
    <mergeCell ref="G65:G69"/>
    <mergeCell ref="G70:G74"/>
    <mergeCell ref="G75:G79"/>
    <mergeCell ref="H54:H58"/>
    <mergeCell ref="H60:H64"/>
    <mergeCell ref="H65:H69"/>
    <mergeCell ref="H70:H74"/>
    <mergeCell ref="H75:H79"/>
    <mergeCell ref="I9:I13"/>
    <mergeCell ref="I14:I18"/>
    <mergeCell ref="I19:I23"/>
    <mergeCell ref="I24:I28"/>
    <mergeCell ref="I29:I33"/>
    <mergeCell ref="I34:I38"/>
    <mergeCell ref="I39:I43"/>
    <mergeCell ref="I44:I48"/>
    <mergeCell ref="I49:I53"/>
    <mergeCell ref="I54:I58"/>
    <mergeCell ref="I60:I64"/>
    <mergeCell ref="I65:I69"/>
    <mergeCell ref="I70:I74"/>
    <mergeCell ref="I75:I79"/>
    <mergeCell ref="H9:H13"/>
    <mergeCell ref="H14:H18"/>
    <mergeCell ref="H19:H23"/>
    <mergeCell ref="H24:H28"/>
    <mergeCell ref="H29:H33"/>
    <mergeCell ref="J54:J58"/>
    <mergeCell ref="J60:J64"/>
    <mergeCell ref="J65:J69"/>
    <mergeCell ref="J70:J74"/>
    <mergeCell ref="J75:J79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</mergeCells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финансирование</vt:lpstr>
      <vt:lpstr>Лист1</vt:lpstr>
      <vt:lpstr>Лист2</vt:lpstr>
      <vt:lpstr>Лист1!Область_печати</vt:lpstr>
      <vt:lpstr>финансирование!Область_печати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Вера Николаевна Черноскутова</cp:lastModifiedBy>
  <cp:lastPrinted>2020-09-09T03:18:33Z</cp:lastPrinted>
  <dcterms:created xsi:type="dcterms:W3CDTF">2006-09-16T00:00:00Z</dcterms:created>
  <dcterms:modified xsi:type="dcterms:W3CDTF">2020-09-09T03:22:29Z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