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<sst xmlns="http://schemas.openxmlformats.org/spreadsheetml/2006/main" count="205" uniqueCount="110">
  <si>
    <t>Наименование показателя</t>
  </si>
  <si>
    <t>Ед. изм.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</si>
  <si>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</si>
  <si>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</si>
  <si>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</si>
  <si>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</si>
  <si>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Добыча полезных ископаемых</t>
  </si>
  <si>
    <t>Производство и распределение электроэнергии, газа и воды**</t>
  </si>
  <si>
    <t xml:space="preserve"> Строительство</t>
  </si>
  <si>
    <t>Транспорт и связь</t>
  </si>
  <si>
    <t>Прибыль (убток) до налогооблажения  (стр. 140 ф.2  бух. баланса)</t>
  </si>
  <si>
    <t>Состояние основных видов экономической деятельности хозяйствующих субъектов МО</t>
  </si>
  <si>
    <t>Объем промышленной продукции (С+D+E):</t>
  </si>
  <si>
    <t>Индекс промышленного производства - всего***:</t>
  </si>
  <si>
    <t>%</t>
  </si>
  <si>
    <t>в том числе:</t>
  </si>
  <si>
    <t>Строительство</t>
  </si>
  <si>
    <t xml:space="preserve">Уровень жизни населения </t>
  </si>
  <si>
    <t>Среднесписочная численность работающих - всего,</t>
  </si>
  <si>
    <t>тыс. чел.</t>
  </si>
  <si>
    <t>Лесное хозяйство и предоставление услуг в этой области*</t>
  </si>
  <si>
    <t>Производство и распределение электроэнергии, газа и воды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</si>
  <si>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</si>
  <si>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</si>
  <si>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</si>
  <si>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</si>
  <si>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Прочие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</si>
  <si>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</si>
  <si>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из них по отраслям социальной сферы:</t>
  </si>
  <si>
    <t>Здравоохранение</t>
  </si>
  <si>
    <t>тыс.чел.</t>
  </si>
  <si>
    <t>Культура и искусство</t>
  </si>
  <si>
    <t>Физическая культура</t>
  </si>
  <si>
    <t>Социальная защита</t>
  </si>
  <si>
    <t>Управление</t>
  </si>
  <si>
    <t>Уровень регистрируемой безработицы(к трудоспособному населению)</t>
  </si>
  <si>
    <t>руб.</t>
  </si>
  <si>
    <t xml:space="preserve">В том числе из общей численности работающих заработная плата работников бюджетной сферы, финансируемой из консолидированного местного бюджета-всего, </t>
  </si>
  <si>
    <t xml:space="preserve"> из них по отраслям социальной сферы:</t>
  </si>
  <si>
    <t>Валовый совокупный доход (сумма ФОТ, выплат соцхарактера, прочих доходов), в том числе:</t>
  </si>
  <si>
    <t>Выплаты социального характера</t>
  </si>
  <si>
    <t>Прочие доходы</t>
  </si>
  <si>
    <t xml:space="preserve">  </t>
  </si>
  <si>
    <t>Заведующий отделом социально - экономического развития, контроля и исполнения бюджета</t>
  </si>
  <si>
    <t>Горбунова Н.М.</t>
  </si>
  <si>
    <t>Численность населения- всего</t>
  </si>
  <si>
    <t>чел.</t>
  </si>
  <si>
    <t xml:space="preserve">Приложение № 2  </t>
  </si>
  <si>
    <t xml:space="preserve">Фонд оплаты труда </t>
  </si>
  <si>
    <t>Главный специалист отдела социально- экономического                                               Е.В. Криволапова.</t>
  </si>
  <si>
    <t>-</t>
  </si>
  <si>
    <t>Прогноз    2014 года</t>
  </si>
  <si>
    <t>Прогноз    2015 года</t>
  </si>
  <si>
    <t>Прогноз    2016 года</t>
  </si>
  <si>
    <t>Здравоохранение и предоставлен. соц. Усл.</t>
  </si>
  <si>
    <t>НДФЛ 2014 год</t>
  </si>
  <si>
    <t>НДФЛ 2015 год</t>
  </si>
  <si>
    <t>НДФЛ 2016 год</t>
  </si>
  <si>
    <t>млн.руб</t>
  </si>
  <si>
    <t>развития, предпринимательства и малого бизнеса КЭФ</t>
  </si>
  <si>
    <t>администрации Слюдянского городского поселения</t>
  </si>
  <si>
    <t>Е.В. Криволапова</t>
  </si>
  <si>
    <t>Добыча полезных ископаемых :</t>
  </si>
  <si>
    <t>Производство и распределение электроэнергии, газа и воды :</t>
  </si>
  <si>
    <t>Обрабатывающее производство:</t>
  </si>
  <si>
    <t>Среднемесячная начисленная заработная плата (без выплат социального характера) по кругу организаций</t>
  </si>
  <si>
    <t>Слюдянского городского поселения</t>
  </si>
  <si>
    <t>к постановлению администрации</t>
  </si>
  <si>
    <t xml:space="preserve">Приложение № 1  </t>
  </si>
  <si>
    <t>Слюдянское муниципальное образование</t>
  </si>
  <si>
    <t>Наименование поселения и показателя</t>
  </si>
  <si>
    <t>Численность постоянного населения всего, чел.</t>
  </si>
  <si>
    <t>Число действующих малых предприятий- всего, ед.</t>
  </si>
  <si>
    <t>Выручка от реализации товаров (работ, услуг)- всего, млн.руб.</t>
  </si>
  <si>
    <t>Фонд оплаты труда- всего, млн. руб.</t>
  </si>
  <si>
    <t>Налог на имущество , тыс. руб.</t>
  </si>
  <si>
    <t>Земельный налог- всего, тыс. руб.</t>
  </si>
  <si>
    <t>Расходы местного бюджета-всего, тыс. руб.</t>
  </si>
  <si>
    <t>Главный специалист отдела</t>
  </si>
  <si>
    <t>социально-экономического развития,</t>
  </si>
  <si>
    <t xml:space="preserve">предпринимательства и малого </t>
  </si>
  <si>
    <t>бизнеса КЭФ администрации</t>
  </si>
  <si>
    <t>Численность работающих- всего, тыс. чел.</t>
  </si>
  <si>
    <t>НДФЛ (млн. руб.)</t>
  </si>
  <si>
    <t>Значение показателя за     9-ть месяцев 2014г.</t>
  </si>
  <si>
    <t>Оценка 
2014 года</t>
  </si>
  <si>
    <t>Прогноз    2017 года</t>
  </si>
  <si>
    <t>Факт 2013г</t>
  </si>
  <si>
    <t>Оценка 2014 год</t>
  </si>
  <si>
    <t>Прогноз 2015 год</t>
  </si>
  <si>
    <t>Доходы (Сумма бюджета СМО) (млн. руб.)</t>
  </si>
  <si>
    <t>Доходы (сумма бюджета СМО) всего:</t>
  </si>
  <si>
    <t xml:space="preserve">Объем отгруженных товаров собственного производства, выполненных работ и услуг всего:              </t>
  </si>
  <si>
    <t>НДФЛ 2017 год</t>
  </si>
  <si>
    <t>Прогноз 2016 год</t>
  </si>
  <si>
    <t>Прогноз 2017 год</t>
  </si>
  <si>
    <t>Применяемые дефляторы</t>
  </si>
  <si>
    <t>среднеспис. числ.</t>
  </si>
  <si>
    <t>среднемес. з/пл</t>
  </si>
  <si>
    <t>фонд опл. Труда</t>
  </si>
  <si>
    <t>выручка, отгрузка добыча</t>
  </si>
  <si>
    <t>выр., отгр. обрабатыв. произв.</t>
  </si>
  <si>
    <t>выр.,отгр. распред.газа и воды</t>
  </si>
  <si>
    <t>выр. отгр., прочее произв-ство</t>
  </si>
  <si>
    <t>в т.ч. по основным видам экономической деятельности:</t>
  </si>
  <si>
    <t>общее</t>
  </si>
  <si>
    <t>в расчете на ФОТ убрала с транспорта и связи 4,01 млн.руб.</t>
  </si>
  <si>
    <t>600000,00 рублей недополучение НДФЛ в 2014 году от Калуги Ремпутьмаш</t>
  </si>
  <si>
    <t>Прогноз социально-экономического развития Слюдянского муниципального образования на  2015 и плановый период 2016-2017 годы</t>
  </si>
  <si>
    <t>от 11.11.2014  № 808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</si>
</sst>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66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9"/>
      <color indexed="12"/>
      <name val="Times New Roman"/>
      <family val="1"/>
    </font>
    <font>
      <i/>
      <sz val="9"/>
      <color indexed="12"/>
      <name val="Times New Roman"/>
      <family val="1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9"/>
      <color indexed="12"/>
      <name val="Times New Roman"/>
      <family val="1"/>
    </font>
    <font>
      <b/>
      <i/>
      <sz val="8"/>
      <name val="Times New Roman"/>
      <family val="1"/>
    </font>
    <font>
      <sz val="10"/>
      <color indexed="12"/>
      <name val="Arial"/>
      <family val="2"/>
    </font>
    <font>
      <sz val="9"/>
      <color indexed="12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b/>
      <sz val="8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 style="thin"/>
      <top style="dashed">
        <color indexed="2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ashed">
        <color indexed="23"/>
      </bottom>
    </border>
    <border>
      <left style="thin"/>
      <right style="thin"/>
      <top style="dashed">
        <color indexed="2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thin"/>
      <right style="thin"/>
      <top style="thin"/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right" wrapText="1"/>
    </xf>
    <xf numFmtId="0" fontId="20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 wrapText="1"/>
    </xf>
    <xf numFmtId="0" fontId="20" fillId="0" borderId="10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4" fillId="0" borderId="11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center" wrapText="1"/>
    </xf>
    <xf numFmtId="2" fontId="19" fillId="0" borderId="12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180" fontId="19" fillId="0" borderId="12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left" wrapText="1"/>
    </xf>
    <xf numFmtId="0" fontId="0" fillId="0" borderId="0" xfId="0" applyAlignment="1">
      <alignment vertical="justify" wrapText="1"/>
    </xf>
    <xf numFmtId="0" fontId="30" fillId="0" borderId="12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justify" wrapText="1"/>
    </xf>
    <xf numFmtId="180" fontId="30" fillId="0" borderId="12" xfId="0" applyNumberFormat="1" applyFont="1" applyBorder="1" applyAlignment="1">
      <alignment horizontal="right" vertical="center" wrapText="1"/>
    </xf>
    <xf numFmtId="180" fontId="6" fillId="0" borderId="12" xfId="0" applyNumberFormat="1" applyFont="1" applyBorder="1" applyAlignment="1">
      <alignment horizontal="right" vertical="center" wrapText="1"/>
    </xf>
    <xf numFmtId="2" fontId="23" fillId="0" borderId="11" xfId="0" applyNumberFormat="1" applyFont="1" applyFill="1" applyBorder="1" applyAlignment="1">
      <alignment horizontal="right" vertical="center" wrapText="1"/>
    </xf>
    <xf numFmtId="2" fontId="24" fillId="0" borderId="11" xfId="0" applyNumberFormat="1" applyFont="1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justify" wrapText="1"/>
    </xf>
    <xf numFmtId="2" fontId="23" fillId="0" borderId="16" xfId="0" applyNumberFormat="1" applyFont="1" applyFill="1" applyBorder="1" applyAlignment="1">
      <alignment horizontal="right" vertical="center" wrapText="1"/>
    </xf>
    <xf numFmtId="2" fontId="23" fillId="0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" fontId="19" fillId="0" borderId="12" xfId="0" applyNumberFormat="1" applyFont="1" applyFill="1" applyBorder="1" applyAlignment="1">
      <alignment horizontal="right" vertical="center" wrapText="1"/>
    </xf>
    <xf numFmtId="2" fontId="19" fillId="0" borderId="11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right" vertical="center" wrapText="1"/>
    </xf>
    <xf numFmtId="0" fontId="29" fillId="0" borderId="17" xfId="0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9" fillId="0" borderId="20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 wrapText="1"/>
    </xf>
    <xf numFmtId="2" fontId="28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 vertical="justify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left" vertical="center" wrapText="1"/>
    </xf>
    <xf numFmtId="180" fontId="19" fillId="0" borderId="12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180" fontId="19" fillId="0" borderId="2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 vertical="justify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justify" wrapText="1"/>
    </xf>
    <xf numFmtId="0" fontId="2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justify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5">
      <selection activeCell="C9" sqref="C9:H9"/>
    </sheetView>
  </sheetViews>
  <sheetFormatPr defaultColWidth="9.140625" defaultRowHeight="12.75"/>
  <cols>
    <col min="1" max="1" width="32.140625" style="0" customWidth="1"/>
    <col min="2" max="2" width="6.7109375" style="0" customWidth="1"/>
    <col min="3" max="3" width="9.57421875" style="0" customWidth="1"/>
    <col min="4" max="4" width="9.140625" style="0" customWidth="1"/>
    <col min="5" max="5" width="9.8515625" style="0" customWidth="1"/>
    <col min="6" max="6" width="11.00390625" style="0" hidden="1" customWidth="1"/>
    <col min="7" max="8" width="10.00390625" style="0" bestFit="1" customWidth="1"/>
  </cols>
  <sheetData>
    <row r="1" spans="3:7" ht="15.75" customHeight="1" hidden="1">
      <c r="C1" s="20"/>
      <c r="D1" s="20"/>
      <c r="E1" s="20"/>
      <c r="F1" s="20"/>
      <c r="G1" s="20"/>
    </row>
    <row r="2" spans="3:7" ht="15" customHeight="1" hidden="1">
      <c r="C2" s="20"/>
      <c r="D2" s="20"/>
      <c r="E2" s="20"/>
      <c r="F2" s="20"/>
      <c r="G2" s="20"/>
    </row>
    <row r="3" spans="3:7" ht="15" customHeight="1" hidden="1">
      <c r="C3" s="20"/>
      <c r="D3" s="20"/>
      <c r="E3" s="20"/>
      <c r="F3" s="20"/>
      <c r="G3" s="20"/>
    </row>
    <row r="4" spans="3:7" ht="16.5" customHeight="1" hidden="1">
      <c r="C4" s="20"/>
      <c r="D4" s="20"/>
      <c r="E4" s="20"/>
      <c r="F4" s="20"/>
      <c r="G4" s="20"/>
    </row>
    <row r="5" spans="1:8" ht="14.25" customHeight="1">
      <c r="A5" s="63"/>
      <c r="B5" s="73"/>
      <c r="C5" s="137" t="s">
        <v>47</v>
      </c>
      <c r="D5" s="137"/>
      <c r="E5" s="137"/>
      <c r="F5" s="137"/>
      <c r="G5" s="137"/>
      <c r="H5" s="137"/>
    </row>
    <row r="6" spans="1:8" ht="13.5" customHeight="1">
      <c r="A6" s="63"/>
      <c r="B6" s="73"/>
      <c r="C6" s="123" t="s">
        <v>67</v>
      </c>
      <c r="D6" s="137"/>
      <c r="E6" s="137"/>
      <c r="F6" s="137"/>
      <c r="G6" s="137"/>
      <c r="H6" s="137"/>
    </row>
    <row r="7" spans="1:8" ht="14.25" customHeight="1">
      <c r="A7" s="63"/>
      <c r="B7" s="73"/>
      <c r="C7" s="120" t="s">
        <v>66</v>
      </c>
      <c r="D7" s="137"/>
      <c r="E7" s="137"/>
      <c r="F7" s="137"/>
      <c r="G7" s="137"/>
      <c r="H7" s="137"/>
    </row>
    <row r="8" spans="1:8" ht="12.75" customHeight="1">
      <c r="A8" s="63"/>
      <c r="B8" s="104"/>
      <c r="C8" s="120" t="s">
        <v>109</v>
      </c>
      <c r="D8" s="120"/>
      <c r="E8" s="120"/>
      <c r="F8" s="120"/>
      <c r="G8" s="120"/>
      <c r="H8" s="120"/>
    </row>
    <row r="9" spans="1:8" ht="12.75" customHeight="1">
      <c r="A9" s="63"/>
      <c r="B9" s="67"/>
      <c r="C9" s="123"/>
      <c r="D9" s="123"/>
      <c r="E9" s="123"/>
      <c r="F9" s="123"/>
      <c r="G9" s="123"/>
      <c r="H9" s="123"/>
    </row>
    <row r="10" spans="1:8" ht="34.5" customHeight="1">
      <c r="A10" s="128" t="s">
        <v>108</v>
      </c>
      <c r="B10" s="128"/>
      <c r="C10" s="128"/>
      <c r="D10" s="128"/>
      <c r="E10" s="128"/>
      <c r="F10" s="128"/>
      <c r="G10" s="128"/>
      <c r="H10" s="128"/>
    </row>
    <row r="11" spans="1:9" ht="12.75" customHeight="1">
      <c r="A11" s="121" t="s">
        <v>0</v>
      </c>
      <c r="B11" s="138" t="s">
        <v>1</v>
      </c>
      <c r="C11" s="140" t="s">
        <v>84</v>
      </c>
      <c r="D11" s="121" t="s">
        <v>85</v>
      </c>
      <c r="E11" s="121" t="s">
        <v>52</v>
      </c>
      <c r="F11" s="121" t="s">
        <v>51</v>
      </c>
      <c r="G11" s="121" t="s">
        <v>53</v>
      </c>
      <c r="H11" s="121" t="s">
        <v>86</v>
      </c>
      <c r="I11" s="54"/>
    </row>
    <row r="12" spans="1:8" ht="51" customHeight="1">
      <c r="A12" s="122"/>
      <c r="B12" s="139"/>
      <c r="C12" s="141"/>
      <c r="D12" s="122"/>
      <c r="E12" s="122"/>
      <c r="F12" s="122"/>
      <c r="G12" s="122"/>
      <c r="H12" s="122"/>
    </row>
    <row r="13" spans="1:8" ht="16.5" customHeight="1">
      <c r="A13" s="129" t="s">
        <v>2</v>
      </c>
      <c r="B13" s="130"/>
      <c r="C13" s="130"/>
      <c r="D13" s="130"/>
      <c r="E13" s="130"/>
      <c r="F13" s="130"/>
      <c r="G13" s="130"/>
      <c r="H13" s="131"/>
    </row>
    <row r="14" spans="1:8" ht="38.25" customHeight="1">
      <c r="A14" s="85" t="s">
        <v>3</v>
      </c>
      <c r="B14" s="86" t="s">
        <v>4</v>
      </c>
      <c r="C14" s="81">
        <v>356.92</v>
      </c>
      <c r="D14" s="81">
        <v>475.9</v>
      </c>
      <c r="E14" s="74">
        <f>E16+E17+E18+E19+E21+E22+E23</f>
        <v>542.2434000000001</v>
      </c>
      <c r="F14" s="74"/>
      <c r="G14" s="74">
        <f>G16+G17+G18+G19+G21+G22+G23+G25</f>
        <v>645.9360805000001</v>
      </c>
      <c r="H14" s="74">
        <f>H16+H17+H18+H19+H21+H22+H23</f>
        <v>620.0585593671001</v>
      </c>
    </row>
    <row r="15" spans="1:8" ht="24" customHeight="1">
      <c r="A15" s="87" t="s">
        <v>5</v>
      </c>
      <c r="B15" s="88"/>
      <c r="C15" s="82"/>
      <c r="D15" s="82"/>
      <c r="E15" s="75"/>
      <c r="F15" s="75"/>
      <c r="G15" s="75"/>
      <c r="H15" s="75"/>
    </row>
    <row r="16" spans="1:8" ht="21.75" customHeight="1">
      <c r="A16" s="46" t="s">
        <v>20</v>
      </c>
      <c r="B16" s="26" t="s">
        <v>4</v>
      </c>
      <c r="C16" s="83">
        <v>8.8</v>
      </c>
      <c r="D16" s="83">
        <v>11.7</v>
      </c>
      <c r="E16" s="76">
        <f>D16*106.5%</f>
        <v>12.460499999999998</v>
      </c>
      <c r="F16" s="76"/>
      <c r="G16" s="76">
        <f>E16*105.8%</f>
        <v>13.183208999999998</v>
      </c>
      <c r="H16" s="76">
        <f>G16*104.9%</f>
        <v>13.829186241</v>
      </c>
    </row>
    <row r="17" spans="1:8" ht="14.25" customHeight="1">
      <c r="A17" s="47" t="s">
        <v>6</v>
      </c>
      <c r="B17" s="27" t="s">
        <v>4</v>
      </c>
      <c r="C17" s="84">
        <v>33.5</v>
      </c>
      <c r="D17" s="84">
        <v>44.6</v>
      </c>
      <c r="E17" s="76">
        <f>D17*108.4%</f>
        <v>48.3464</v>
      </c>
      <c r="F17" s="76"/>
      <c r="G17" s="76">
        <f>E17*108.4%</f>
        <v>52.407497600000006</v>
      </c>
      <c r="H17" s="76">
        <f>G17*108.4%</f>
        <v>56.809727398400014</v>
      </c>
    </row>
    <row r="18" spans="1:8" ht="14.25" customHeight="1">
      <c r="A18" s="47" t="s">
        <v>64</v>
      </c>
      <c r="B18" s="27" t="s">
        <v>4</v>
      </c>
      <c r="C18" s="112">
        <v>11.3</v>
      </c>
      <c r="D18" s="112">
        <v>15.1</v>
      </c>
      <c r="E18" s="76">
        <f>D18*107.9%</f>
        <v>16.2929</v>
      </c>
      <c r="F18" s="76"/>
      <c r="G18" s="76">
        <f>E18*105.8%</f>
        <v>17.2378882</v>
      </c>
      <c r="H18" s="76">
        <f>G18*105.7%</f>
        <v>18.2204478274</v>
      </c>
    </row>
    <row r="19" spans="1:8" ht="28.5" customHeight="1">
      <c r="A19" s="37" t="s">
        <v>7</v>
      </c>
      <c r="B19" s="27" t="s">
        <v>4</v>
      </c>
      <c r="C19" s="32">
        <v>122.9</v>
      </c>
      <c r="D19" s="32">
        <v>163.9</v>
      </c>
      <c r="E19" s="76">
        <f>D19*107.9%</f>
        <v>176.8481</v>
      </c>
      <c r="F19" s="76"/>
      <c r="G19" s="76">
        <f>E19*110.7%</f>
        <v>195.7708467</v>
      </c>
      <c r="H19" s="76">
        <f>G19*107.9%</f>
        <v>211.23674358929998</v>
      </c>
    </row>
    <row r="20" spans="1:8" ht="15.75" customHeight="1">
      <c r="A20" s="47" t="s">
        <v>8</v>
      </c>
      <c r="B20" s="27" t="s">
        <v>58</v>
      </c>
      <c r="C20" s="32" t="s">
        <v>50</v>
      </c>
      <c r="D20" s="32" t="s">
        <v>50</v>
      </c>
      <c r="E20" s="76" t="s">
        <v>50</v>
      </c>
      <c r="F20" s="76"/>
      <c r="G20" s="76" t="s">
        <v>50</v>
      </c>
      <c r="H20" s="76" t="s">
        <v>50</v>
      </c>
    </row>
    <row r="21" spans="1:8" ht="15.75" customHeight="1">
      <c r="A21" s="47" t="s">
        <v>9</v>
      </c>
      <c r="B21" s="27" t="s">
        <v>4</v>
      </c>
      <c r="C21" s="32">
        <v>14.54</v>
      </c>
      <c r="D21" s="32">
        <v>19.4</v>
      </c>
      <c r="E21" s="76">
        <f>D21*106.5%</f>
        <v>20.660999999999998</v>
      </c>
      <c r="F21" s="76"/>
      <c r="G21" s="76">
        <f>E21*105.8%</f>
        <v>21.859337999999997</v>
      </c>
      <c r="H21" s="76">
        <f>G21*104.9%</f>
        <v>22.930445562</v>
      </c>
    </row>
    <row r="22" spans="1:8" ht="15.75" customHeight="1">
      <c r="A22" s="47" t="s">
        <v>29</v>
      </c>
      <c r="B22" s="27" t="s">
        <v>4</v>
      </c>
      <c r="C22" s="32">
        <v>51.3</v>
      </c>
      <c r="D22" s="32">
        <v>68.4</v>
      </c>
      <c r="E22" s="76">
        <f>D22*106.5%</f>
        <v>72.846</v>
      </c>
      <c r="F22" s="76"/>
      <c r="G22" s="76">
        <f>E22*105.8%</f>
        <v>77.07106800000001</v>
      </c>
      <c r="H22" s="76">
        <f>G22*104.9%</f>
        <v>80.84755033200003</v>
      </c>
    </row>
    <row r="23" spans="1:8" ht="15.75" customHeight="1">
      <c r="A23" s="47" t="s">
        <v>26</v>
      </c>
      <c r="B23" s="27" t="s">
        <v>4</v>
      </c>
      <c r="C23" s="32">
        <v>137.19</v>
      </c>
      <c r="D23" s="32">
        <v>182.9</v>
      </c>
      <c r="E23" s="76">
        <f>D23*106.5%</f>
        <v>194.7885</v>
      </c>
      <c r="F23" s="76"/>
      <c r="G23" s="76">
        <f>E23*105.8%</f>
        <v>206.08623300000002</v>
      </c>
      <c r="H23" s="76">
        <f>G23*104.9%</f>
        <v>216.18445841700006</v>
      </c>
    </row>
    <row r="24" spans="1:8" ht="33" customHeight="1" hidden="1">
      <c r="A24" s="6" t="s">
        <v>10</v>
      </c>
      <c r="B24" s="27" t="s">
        <v>4</v>
      </c>
      <c r="C24" s="58"/>
      <c r="D24" s="58"/>
      <c r="E24" s="76"/>
      <c r="F24" s="76"/>
      <c r="G24" s="76"/>
      <c r="H24" s="76"/>
    </row>
    <row r="25" spans="1:8" ht="21.75" customHeight="1">
      <c r="A25" s="100" t="s">
        <v>91</v>
      </c>
      <c r="B25" s="101" t="s">
        <v>4</v>
      </c>
      <c r="C25" s="102">
        <v>168</v>
      </c>
      <c r="D25" s="102">
        <v>227</v>
      </c>
      <c r="E25" s="103">
        <v>157.1</v>
      </c>
      <c r="F25" s="103"/>
      <c r="G25" s="103">
        <v>62.32</v>
      </c>
      <c r="H25" s="103">
        <v>72.11</v>
      </c>
    </row>
    <row r="26" spans="1:8" ht="15.75" customHeight="1">
      <c r="A26" s="132" t="s">
        <v>11</v>
      </c>
      <c r="B26" s="133"/>
      <c r="C26" s="133"/>
      <c r="D26" s="133"/>
      <c r="E26" s="133"/>
      <c r="F26" s="133"/>
      <c r="G26" s="133"/>
      <c r="H26" s="134"/>
    </row>
    <row r="27" spans="1:8" ht="37.5" customHeight="1">
      <c r="A27" s="34" t="s">
        <v>92</v>
      </c>
      <c r="B27" s="31" t="s">
        <v>4</v>
      </c>
      <c r="C27" s="55">
        <v>367.71</v>
      </c>
      <c r="D27" s="48">
        <v>490.28</v>
      </c>
      <c r="E27" s="71">
        <f>D27*113.9%</f>
        <v>558.42892</v>
      </c>
      <c r="F27" s="71"/>
      <c r="G27" s="71">
        <f>E27*119%</f>
        <v>664.5304147999999</v>
      </c>
      <c r="H27" s="71">
        <f>G27*96%</f>
        <v>637.9491982079999</v>
      </c>
    </row>
    <row r="28" spans="1:8" ht="14.25" customHeight="1" hidden="1">
      <c r="A28" s="35" t="s">
        <v>12</v>
      </c>
      <c r="B28" s="29" t="s">
        <v>4</v>
      </c>
      <c r="C28" s="56"/>
      <c r="D28" s="49"/>
      <c r="E28" s="71"/>
      <c r="F28" s="71"/>
      <c r="G28" s="71"/>
      <c r="H28" s="71"/>
    </row>
    <row r="29" spans="1:8" ht="15.75" customHeight="1" hidden="1">
      <c r="A29" s="35" t="s">
        <v>13</v>
      </c>
      <c r="B29" s="30" t="s">
        <v>14</v>
      </c>
      <c r="C29" s="56"/>
      <c r="D29" s="49"/>
      <c r="E29" s="71"/>
      <c r="F29" s="71"/>
      <c r="G29" s="71"/>
      <c r="H29" s="71"/>
    </row>
    <row r="30" spans="1:8" ht="25.5" customHeight="1">
      <c r="A30" s="36" t="s">
        <v>104</v>
      </c>
      <c r="B30" s="29"/>
      <c r="C30" s="56"/>
      <c r="D30" s="49"/>
      <c r="E30" s="71"/>
      <c r="F30" s="71"/>
      <c r="G30" s="71"/>
      <c r="H30" s="71"/>
    </row>
    <row r="31" spans="1:8" ht="15" customHeight="1">
      <c r="A31" s="113" t="s">
        <v>62</v>
      </c>
      <c r="B31" s="31" t="s">
        <v>4</v>
      </c>
      <c r="C31" s="32">
        <v>33.48</v>
      </c>
      <c r="D31" s="32">
        <v>44.64</v>
      </c>
      <c r="E31" s="77">
        <f>D31*108.4%</f>
        <v>48.38976</v>
      </c>
      <c r="F31" s="77">
        <f>E31*108.4%</f>
        <v>52.454499840000004</v>
      </c>
      <c r="G31" s="77">
        <f>F31*108.4%</f>
        <v>56.86067782656001</v>
      </c>
      <c r="H31" s="77">
        <f>G31*108.4%</f>
        <v>61.63697476399105</v>
      </c>
    </row>
    <row r="32" spans="1:8" ht="15.75" customHeight="1">
      <c r="A32" s="113" t="s">
        <v>64</v>
      </c>
      <c r="B32" s="31" t="s">
        <v>4</v>
      </c>
      <c r="C32" s="32">
        <v>11.3</v>
      </c>
      <c r="D32" s="32">
        <v>15.07</v>
      </c>
      <c r="E32" s="77">
        <f>D32*107.9%</f>
        <v>16.26053</v>
      </c>
      <c r="F32" s="77"/>
      <c r="G32" s="77">
        <f>E32*105.8%</f>
        <v>17.20364074</v>
      </c>
      <c r="H32" s="77">
        <f>G32*105.7%</f>
        <v>18.18424826218</v>
      </c>
    </row>
    <row r="33" spans="1:8" ht="27" customHeight="1">
      <c r="A33" s="113" t="s">
        <v>63</v>
      </c>
      <c r="B33" s="52" t="s">
        <v>4</v>
      </c>
      <c r="C33" s="32">
        <v>118.9</v>
      </c>
      <c r="D33" s="32">
        <v>158.53</v>
      </c>
      <c r="E33" s="77">
        <f>D33*107.9%</f>
        <v>171.05387</v>
      </c>
      <c r="F33" s="77"/>
      <c r="G33" s="77">
        <f>E33*110.7%</f>
        <v>189.35663408999997</v>
      </c>
      <c r="H33" s="77">
        <f>G33*107.9%</f>
        <v>204.31580818310997</v>
      </c>
    </row>
    <row r="34" spans="1:8" ht="12.75">
      <c r="A34" s="132" t="s">
        <v>17</v>
      </c>
      <c r="B34" s="133"/>
      <c r="C34" s="133"/>
      <c r="D34" s="133"/>
      <c r="E34" s="133"/>
      <c r="F34" s="133"/>
      <c r="G34" s="133"/>
      <c r="H34" s="134"/>
    </row>
    <row r="35" spans="1:8" ht="25.5" customHeight="1">
      <c r="A35" s="34" t="s">
        <v>18</v>
      </c>
      <c r="B35" s="33" t="s">
        <v>19</v>
      </c>
      <c r="C35" s="57">
        <v>7.37</v>
      </c>
      <c r="D35" s="57">
        <v>7.37</v>
      </c>
      <c r="E35" s="70">
        <f>D35*99.8%</f>
        <v>7.35526</v>
      </c>
      <c r="F35" s="70">
        <f>E35*101%</f>
        <v>7.4288126000000005</v>
      </c>
      <c r="G35" s="70">
        <f>E35*99.9%</f>
        <v>7.3479047400000015</v>
      </c>
      <c r="H35" s="70">
        <f>G35*100%</f>
        <v>7.3479047400000015</v>
      </c>
    </row>
    <row r="36" spans="1:8" ht="16.5" customHeight="1">
      <c r="A36" s="36" t="s">
        <v>15</v>
      </c>
      <c r="B36" s="29"/>
      <c r="C36" s="32"/>
      <c r="D36" s="32"/>
      <c r="E36" s="70"/>
      <c r="F36" s="70"/>
      <c r="G36" s="80"/>
      <c r="H36" s="70"/>
    </row>
    <row r="37" spans="1:8" ht="21" customHeight="1">
      <c r="A37" s="37" t="s">
        <v>20</v>
      </c>
      <c r="B37" s="31" t="s">
        <v>19</v>
      </c>
      <c r="C37" s="32">
        <v>0.06</v>
      </c>
      <c r="D37" s="32">
        <v>0.06</v>
      </c>
      <c r="E37" s="80">
        <f aca="true" t="shared" si="0" ref="E37:E54">D37*99.8%</f>
        <v>0.059879999999999996</v>
      </c>
      <c r="F37" s="80">
        <f aca="true" t="shared" si="1" ref="F37:F51">E37*101%</f>
        <v>0.0604788</v>
      </c>
      <c r="G37" s="80">
        <f aca="true" t="shared" si="2" ref="G37:G55">E37*99.9%</f>
        <v>0.059820120000000004</v>
      </c>
      <c r="H37" s="80">
        <f aca="true" t="shared" si="3" ref="H37:H54">G37*100%</f>
        <v>0.059820120000000004</v>
      </c>
    </row>
    <row r="38" spans="1:8" ht="15.75" customHeight="1">
      <c r="A38" s="38" t="s">
        <v>6</v>
      </c>
      <c r="B38" s="31" t="s">
        <v>19</v>
      </c>
      <c r="C38" s="32">
        <v>0.33</v>
      </c>
      <c r="D38" s="32">
        <v>0.33</v>
      </c>
      <c r="E38" s="80">
        <f t="shared" si="0"/>
        <v>0.32934</v>
      </c>
      <c r="F38" s="80">
        <f t="shared" si="1"/>
        <v>0.3326334</v>
      </c>
      <c r="G38" s="80">
        <f t="shared" si="2"/>
        <v>0.32901066000000007</v>
      </c>
      <c r="H38" s="80">
        <f t="shared" si="3"/>
        <v>0.32901066000000007</v>
      </c>
    </row>
    <row r="39" spans="1:8" ht="15.75" customHeight="1">
      <c r="A39" s="38" t="s">
        <v>21</v>
      </c>
      <c r="B39" s="31" t="s">
        <v>19</v>
      </c>
      <c r="C39" s="32">
        <v>0.36</v>
      </c>
      <c r="D39" s="32">
        <v>0.36</v>
      </c>
      <c r="E39" s="80">
        <f t="shared" si="0"/>
        <v>0.35928</v>
      </c>
      <c r="F39" s="80">
        <f t="shared" si="1"/>
        <v>0.3628728</v>
      </c>
      <c r="G39" s="80">
        <f t="shared" si="2"/>
        <v>0.35892072</v>
      </c>
      <c r="H39" s="80">
        <f t="shared" si="3"/>
        <v>0.35892072</v>
      </c>
    </row>
    <row r="40" spans="1:8" ht="13.5" customHeight="1">
      <c r="A40" s="38" t="s">
        <v>16</v>
      </c>
      <c r="B40" s="31" t="s">
        <v>19</v>
      </c>
      <c r="C40" s="32">
        <v>0.52</v>
      </c>
      <c r="D40" s="32">
        <v>0.52</v>
      </c>
      <c r="E40" s="80">
        <f t="shared" si="0"/>
        <v>0.51896</v>
      </c>
      <c r="F40" s="80">
        <f t="shared" si="1"/>
        <v>0.5241496</v>
      </c>
      <c r="G40" s="80">
        <f t="shared" si="2"/>
        <v>0.51844104</v>
      </c>
      <c r="H40" s="80">
        <f t="shared" si="3"/>
        <v>0.51844104</v>
      </c>
    </row>
    <row r="41" spans="1:8" ht="15.75" customHeight="1">
      <c r="A41" s="53" t="s">
        <v>9</v>
      </c>
      <c r="B41" s="52" t="s">
        <v>19</v>
      </c>
      <c r="C41" s="32">
        <v>2.1</v>
      </c>
      <c r="D41" s="32">
        <v>2.1</v>
      </c>
      <c r="E41" s="80">
        <f t="shared" si="0"/>
        <v>2.0958</v>
      </c>
      <c r="F41" s="80">
        <f t="shared" si="1"/>
        <v>2.116758</v>
      </c>
      <c r="G41" s="80">
        <f t="shared" si="2"/>
        <v>2.0937042000000003</v>
      </c>
      <c r="H41" s="80">
        <f t="shared" si="3"/>
        <v>2.0937042000000003</v>
      </c>
    </row>
    <row r="42" spans="1:8" ht="37.5" customHeight="1">
      <c r="A42" s="89" t="s">
        <v>22</v>
      </c>
      <c r="B42" s="90" t="s">
        <v>19</v>
      </c>
      <c r="C42" s="91">
        <v>0.76</v>
      </c>
      <c r="D42" s="91">
        <v>0.76</v>
      </c>
      <c r="E42" s="80">
        <f t="shared" si="0"/>
        <v>0.75848</v>
      </c>
      <c r="F42" s="80">
        <f t="shared" si="1"/>
        <v>0.7660648000000001</v>
      </c>
      <c r="G42" s="80">
        <f t="shared" si="2"/>
        <v>0.7577215200000001</v>
      </c>
      <c r="H42" s="80">
        <f t="shared" si="3"/>
        <v>0.7577215200000001</v>
      </c>
    </row>
    <row r="43" spans="1:10" ht="12.75">
      <c r="A43" s="92" t="s">
        <v>23</v>
      </c>
      <c r="B43" s="93"/>
      <c r="C43" s="83">
        <v>0.91</v>
      </c>
      <c r="D43" s="83">
        <v>0.91</v>
      </c>
      <c r="E43" s="80">
        <f t="shared" si="0"/>
        <v>0.90818</v>
      </c>
      <c r="F43" s="80">
        <f t="shared" si="1"/>
        <v>0.9172618</v>
      </c>
      <c r="G43" s="80">
        <f t="shared" si="2"/>
        <v>0.9072718200000001</v>
      </c>
      <c r="H43" s="80">
        <f t="shared" si="3"/>
        <v>0.9072718200000001</v>
      </c>
      <c r="J43" s="22"/>
    </row>
    <row r="44" spans="1:8" ht="18.75" customHeight="1">
      <c r="A44" s="94" t="s">
        <v>54</v>
      </c>
      <c r="B44" s="95"/>
      <c r="C44" s="96">
        <v>0.82</v>
      </c>
      <c r="D44" s="96">
        <v>0.82</v>
      </c>
      <c r="E44" s="80">
        <f t="shared" si="0"/>
        <v>0.81836</v>
      </c>
      <c r="F44" s="80">
        <f t="shared" si="1"/>
        <v>0.8265435999999999</v>
      </c>
      <c r="G44" s="80">
        <f t="shared" si="2"/>
        <v>0.8175416400000001</v>
      </c>
      <c r="H44" s="80">
        <f t="shared" si="3"/>
        <v>0.8175416400000001</v>
      </c>
    </row>
    <row r="45" spans="1:8" ht="22.5" customHeight="1">
      <c r="A45" s="97" t="s">
        <v>25</v>
      </c>
      <c r="B45" s="93"/>
      <c r="C45" s="83">
        <v>0.3</v>
      </c>
      <c r="D45" s="83">
        <v>0.3</v>
      </c>
      <c r="E45" s="80">
        <f t="shared" si="0"/>
        <v>0.2994</v>
      </c>
      <c r="F45" s="80">
        <f t="shared" si="1"/>
        <v>0.302394</v>
      </c>
      <c r="G45" s="80">
        <f t="shared" si="2"/>
        <v>0.29910060000000005</v>
      </c>
      <c r="H45" s="80">
        <f t="shared" si="3"/>
        <v>0.29910060000000005</v>
      </c>
    </row>
    <row r="46" spans="1:8" ht="12.75" customHeight="1">
      <c r="A46" s="98" t="s">
        <v>26</v>
      </c>
      <c r="B46" s="99" t="s">
        <v>19</v>
      </c>
      <c r="C46" s="84">
        <v>1.38</v>
      </c>
      <c r="D46" s="84">
        <v>1.38</v>
      </c>
      <c r="E46" s="80">
        <f t="shared" si="0"/>
        <v>1.3772399999999998</v>
      </c>
      <c r="F46" s="80">
        <f t="shared" si="1"/>
        <v>1.3910123999999997</v>
      </c>
      <c r="G46" s="80">
        <f t="shared" si="2"/>
        <v>1.37586276</v>
      </c>
      <c r="H46" s="80">
        <f t="shared" si="3"/>
        <v>1.37586276</v>
      </c>
    </row>
    <row r="47" spans="1:8" ht="48" customHeight="1">
      <c r="A47" s="62" t="s">
        <v>27</v>
      </c>
      <c r="B47" s="31" t="s">
        <v>19</v>
      </c>
      <c r="C47" s="32">
        <v>1.49</v>
      </c>
      <c r="D47" s="32">
        <v>1.49</v>
      </c>
      <c r="E47" s="80">
        <f t="shared" si="0"/>
        <v>1.48702</v>
      </c>
      <c r="F47" s="80">
        <f t="shared" si="1"/>
        <v>1.5018902</v>
      </c>
      <c r="G47" s="80">
        <f t="shared" si="2"/>
        <v>1.4855329800000001</v>
      </c>
      <c r="H47" s="80">
        <f t="shared" si="3"/>
        <v>1.4855329800000001</v>
      </c>
    </row>
    <row r="48" spans="1:8" ht="15" customHeight="1">
      <c r="A48" s="39" t="s">
        <v>28</v>
      </c>
      <c r="B48" s="31"/>
      <c r="C48" s="32"/>
      <c r="D48" s="32"/>
      <c r="E48" s="80">
        <f t="shared" si="0"/>
        <v>0</v>
      </c>
      <c r="F48" s="80"/>
      <c r="G48" s="80">
        <f t="shared" si="2"/>
        <v>0</v>
      </c>
      <c r="H48" s="80">
        <f t="shared" si="3"/>
        <v>0</v>
      </c>
    </row>
    <row r="49" spans="1:8" ht="12.75">
      <c r="A49" s="45" t="s">
        <v>23</v>
      </c>
      <c r="B49" s="31" t="s">
        <v>19</v>
      </c>
      <c r="C49" s="32">
        <v>0.48</v>
      </c>
      <c r="D49" s="32">
        <v>0.48</v>
      </c>
      <c r="E49" s="80">
        <f t="shared" si="0"/>
        <v>0.47903999999999997</v>
      </c>
      <c r="F49" s="80">
        <f t="shared" si="1"/>
        <v>0.4838304</v>
      </c>
      <c r="G49" s="80">
        <f t="shared" si="2"/>
        <v>0.47856096000000004</v>
      </c>
      <c r="H49" s="80">
        <f t="shared" si="3"/>
        <v>0.47856096000000004</v>
      </c>
    </row>
    <row r="50" spans="1:8" ht="12.75">
      <c r="A50" s="45" t="s">
        <v>29</v>
      </c>
      <c r="B50" s="27" t="s">
        <v>30</v>
      </c>
      <c r="C50" s="32">
        <v>0.52</v>
      </c>
      <c r="D50" s="32">
        <v>0.52</v>
      </c>
      <c r="E50" s="80">
        <f t="shared" si="0"/>
        <v>0.51896</v>
      </c>
      <c r="F50" s="80">
        <f t="shared" si="1"/>
        <v>0.5241496</v>
      </c>
      <c r="G50" s="80">
        <f t="shared" si="2"/>
        <v>0.51844104</v>
      </c>
      <c r="H50" s="80">
        <f t="shared" si="3"/>
        <v>0.51844104</v>
      </c>
    </row>
    <row r="51" spans="1:8" ht="12.75">
      <c r="A51" s="45" t="s">
        <v>31</v>
      </c>
      <c r="B51" s="27" t="s">
        <v>19</v>
      </c>
      <c r="C51" s="32">
        <v>0.12</v>
      </c>
      <c r="D51" s="32">
        <v>0.12</v>
      </c>
      <c r="E51" s="80">
        <f t="shared" si="0"/>
        <v>0.11975999999999999</v>
      </c>
      <c r="F51" s="80">
        <f t="shared" si="1"/>
        <v>0.1209576</v>
      </c>
      <c r="G51" s="80">
        <f t="shared" si="2"/>
        <v>0.11964024000000001</v>
      </c>
      <c r="H51" s="80">
        <f t="shared" si="3"/>
        <v>0.11964024000000001</v>
      </c>
    </row>
    <row r="52" spans="1:8" ht="12.75">
      <c r="A52" s="45" t="s">
        <v>32</v>
      </c>
      <c r="B52" s="27" t="s">
        <v>19</v>
      </c>
      <c r="C52" s="32" t="s">
        <v>50</v>
      </c>
      <c r="D52" s="32" t="s">
        <v>50</v>
      </c>
      <c r="E52" s="80" t="s">
        <v>50</v>
      </c>
      <c r="F52" s="80" t="s">
        <v>50</v>
      </c>
      <c r="G52" s="80" t="s">
        <v>50</v>
      </c>
      <c r="H52" s="80" t="s">
        <v>50</v>
      </c>
    </row>
    <row r="53" spans="1:8" ht="12.75">
      <c r="A53" s="45" t="s">
        <v>33</v>
      </c>
      <c r="B53" s="27" t="s">
        <v>19</v>
      </c>
      <c r="C53" s="32" t="s">
        <v>50</v>
      </c>
      <c r="D53" s="32" t="s">
        <v>50</v>
      </c>
      <c r="E53" s="80" t="s">
        <v>50</v>
      </c>
      <c r="F53" s="80" t="s">
        <v>50</v>
      </c>
      <c r="G53" s="80" t="s">
        <v>50</v>
      </c>
      <c r="H53" s="80" t="s">
        <v>50</v>
      </c>
    </row>
    <row r="54" spans="1:8" ht="12.75">
      <c r="A54" s="45" t="s">
        <v>34</v>
      </c>
      <c r="B54" s="27" t="s">
        <v>30</v>
      </c>
      <c r="C54" s="32">
        <v>0.25</v>
      </c>
      <c r="D54" s="32">
        <v>0.25</v>
      </c>
      <c r="E54" s="80">
        <f t="shared" si="0"/>
        <v>0.2495</v>
      </c>
      <c r="F54" s="80">
        <f>E54*101%</f>
        <v>0.251995</v>
      </c>
      <c r="G54" s="80">
        <f t="shared" si="2"/>
        <v>0.2492505</v>
      </c>
      <c r="H54" s="80">
        <f t="shared" si="3"/>
        <v>0.2492505</v>
      </c>
    </row>
    <row r="55" spans="1:8" ht="27" customHeight="1" hidden="1">
      <c r="A55" s="6" t="s">
        <v>35</v>
      </c>
      <c r="B55" s="4" t="s">
        <v>14</v>
      </c>
      <c r="C55" s="59"/>
      <c r="D55" s="59"/>
      <c r="E55" s="59"/>
      <c r="F55" s="59"/>
      <c r="G55" s="70">
        <f t="shared" si="2"/>
        <v>0</v>
      </c>
      <c r="H55" s="59"/>
    </row>
    <row r="56" spans="1:8" ht="27" customHeight="1">
      <c r="A56" s="40" t="s">
        <v>45</v>
      </c>
      <c r="B56" s="4" t="s">
        <v>46</v>
      </c>
      <c r="C56" s="64">
        <v>18927</v>
      </c>
      <c r="D56" s="64">
        <v>18899</v>
      </c>
      <c r="E56" s="64">
        <v>18899</v>
      </c>
      <c r="F56" s="64">
        <v>18899</v>
      </c>
      <c r="G56" s="64">
        <v>18899</v>
      </c>
      <c r="H56" s="64">
        <v>18899</v>
      </c>
    </row>
    <row r="57" spans="1:8" ht="48.75" customHeight="1">
      <c r="A57" s="40" t="s">
        <v>65</v>
      </c>
      <c r="B57" s="4" t="s">
        <v>36</v>
      </c>
      <c r="C57" s="64">
        <v>24441.18</v>
      </c>
      <c r="D57" s="64">
        <v>24441.18</v>
      </c>
      <c r="E57" s="68">
        <f>D57*105.9%</f>
        <v>25883.209620000005</v>
      </c>
      <c r="F57" s="68">
        <f aca="true" t="shared" si="4" ref="F57:F69">E57*106.2%</f>
        <v>27487.96861644001</v>
      </c>
      <c r="G57" s="68">
        <f>E57*105.2%</f>
        <v>27229.136520240005</v>
      </c>
      <c r="H57" s="68">
        <f>G57*104.9%</f>
        <v>28563.364209731768</v>
      </c>
    </row>
    <row r="58" spans="1:8" ht="11.25" customHeight="1">
      <c r="A58" s="40" t="s">
        <v>15</v>
      </c>
      <c r="B58" s="4"/>
      <c r="C58" s="64"/>
      <c r="D58" s="64"/>
      <c r="E58" s="68"/>
      <c r="F58" s="68"/>
      <c r="G58" s="68"/>
      <c r="H58" s="68"/>
    </row>
    <row r="59" spans="1:8" ht="24" customHeight="1">
      <c r="A59" s="41" t="s">
        <v>20</v>
      </c>
      <c r="B59" s="4" t="s">
        <v>36</v>
      </c>
      <c r="C59" s="60">
        <v>9595.1</v>
      </c>
      <c r="D59" s="60">
        <v>9595.1</v>
      </c>
      <c r="E59" s="114">
        <f aca="true" t="shared" si="5" ref="E59:E69">D59*105.9%</f>
        <v>10161.210900000002</v>
      </c>
      <c r="F59" s="114">
        <f t="shared" si="4"/>
        <v>10791.205975800003</v>
      </c>
      <c r="G59" s="114">
        <f aca="true" t="shared" si="6" ref="G59:G69">E59*105.2%</f>
        <v>10689.593866800002</v>
      </c>
      <c r="H59" s="114">
        <f aca="true" t="shared" si="7" ref="H59:H69">G59*104.9%</f>
        <v>11213.383966273203</v>
      </c>
    </row>
    <row r="60" spans="1:8" ht="16.5" customHeight="1">
      <c r="A60" s="42" t="s">
        <v>6</v>
      </c>
      <c r="B60" s="4" t="s">
        <v>36</v>
      </c>
      <c r="C60" s="60">
        <v>24910.27</v>
      </c>
      <c r="D60" s="60">
        <v>24910.27</v>
      </c>
      <c r="E60" s="114">
        <f t="shared" si="5"/>
        <v>26379.975930000004</v>
      </c>
      <c r="F60" s="114">
        <f t="shared" si="4"/>
        <v>28015.534437660004</v>
      </c>
      <c r="G60" s="114">
        <f t="shared" si="6"/>
        <v>27751.734678360004</v>
      </c>
      <c r="H60" s="114">
        <f t="shared" si="7"/>
        <v>29111.569677599648</v>
      </c>
    </row>
    <row r="61" spans="1:8" ht="16.5" customHeight="1">
      <c r="A61" s="42" t="s">
        <v>64</v>
      </c>
      <c r="B61" s="4" t="s">
        <v>36</v>
      </c>
      <c r="C61" s="60">
        <v>8295.7</v>
      </c>
      <c r="D61" s="60">
        <v>8295.7</v>
      </c>
      <c r="E61" s="114">
        <f t="shared" si="5"/>
        <v>8785.146300000002</v>
      </c>
      <c r="F61" s="114">
        <f t="shared" si="4"/>
        <v>9329.825370600003</v>
      </c>
      <c r="G61" s="114">
        <f t="shared" si="6"/>
        <v>9241.973907600002</v>
      </c>
      <c r="H61" s="114">
        <f t="shared" si="7"/>
        <v>9694.830629072403</v>
      </c>
    </row>
    <row r="62" spans="1:14" ht="14.25" customHeight="1">
      <c r="A62" s="42" t="s">
        <v>21</v>
      </c>
      <c r="B62" s="4" t="s">
        <v>36</v>
      </c>
      <c r="C62" s="60">
        <v>14702.15</v>
      </c>
      <c r="D62" s="60">
        <v>14702.15</v>
      </c>
      <c r="E62" s="114">
        <f t="shared" si="5"/>
        <v>15569.576850000001</v>
      </c>
      <c r="F62" s="114">
        <f t="shared" si="4"/>
        <v>16534.8906147</v>
      </c>
      <c r="G62" s="114">
        <f t="shared" si="6"/>
        <v>16379.194846200002</v>
      </c>
      <c r="H62" s="117">
        <f t="shared" si="7"/>
        <v>17181.775393663804</v>
      </c>
      <c r="I62" s="118"/>
      <c r="J62" s="118"/>
      <c r="K62" s="118"/>
      <c r="L62" s="146" t="s">
        <v>96</v>
      </c>
      <c r="M62" s="147"/>
      <c r="N62" s="148"/>
    </row>
    <row r="63" spans="1:14" ht="12.75">
      <c r="A63" s="42" t="s">
        <v>16</v>
      </c>
      <c r="B63" s="4" t="s">
        <v>36</v>
      </c>
      <c r="C63" s="60">
        <v>24173</v>
      </c>
      <c r="D63" s="60">
        <v>24173</v>
      </c>
      <c r="E63" s="114">
        <f t="shared" si="5"/>
        <v>25599.207000000002</v>
      </c>
      <c r="F63" s="114">
        <f t="shared" si="4"/>
        <v>27186.357834000002</v>
      </c>
      <c r="G63" s="114">
        <f t="shared" si="6"/>
        <v>26930.365764000002</v>
      </c>
      <c r="H63" s="117">
        <f t="shared" si="7"/>
        <v>28249.953686436005</v>
      </c>
      <c r="I63" s="118"/>
      <c r="J63" s="118"/>
      <c r="K63" s="118"/>
      <c r="L63" s="116">
        <v>20.15</v>
      </c>
      <c r="M63" s="116">
        <v>20.16</v>
      </c>
      <c r="N63" s="116">
        <v>20.17</v>
      </c>
    </row>
    <row r="64" spans="1:14" ht="15" customHeight="1">
      <c r="A64" s="42" t="s">
        <v>9</v>
      </c>
      <c r="B64" s="4" t="s">
        <v>36</v>
      </c>
      <c r="C64" s="60">
        <v>39057</v>
      </c>
      <c r="D64" s="60">
        <f>39057-4.01</f>
        <v>39052.99</v>
      </c>
      <c r="E64" s="114">
        <f t="shared" si="5"/>
        <v>41357.11641</v>
      </c>
      <c r="F64" s="114">
        <f t="shared" si="4"/>
        <v>43921.257627420004</v>
      </c>
      <c r="G64" s="114">
        <f t="shared" si="6"/>
        <v>43507.68646332</v>
      </c>
      <c r="H64" s="117">
        <f t="shared" si="7"/>
        <v>45639.563100022686</v>
      </c>
      <c r="I64" s="119"/>
      <c r="J64" s="142" t="s">
        <v>97</v>
      </c>
      <c r="K64" s="142"/>
      <c r="L64" s="115">
        <v>99.8</v>
      </c>
      <c r="M64" s="115">
        <v>99.9</v>
      </c>
      <c r="N64" s="115">
        <v>100</v>
      </c>
    </row>
    <row r="65" spans="1:14" ht="36.75" customHeight="1">
      <c r="A65" s="41" t="s">
        <v>22</v>
      </c>
      <c r="B65" s="4" t="s">
        <v>36</v>
      </c>
      <c r="C65" s="60">
        <v>23850.93</v>
      </c>
      <c r="D65" s="60">
        <v>23850.93</v>
      </c>
      <c r="E65" s="114">
        <f t="shared" si="5"/>
        <v>25258.134870000005</v>
      </c>
      <c r="F65" s="114">
        <f t="shared" si="4"/>
        <v>26824.139231940007</v>
      </c>
      <c r="G65" s="114">
        <f t="shared" si="6"/>
        <v>26571.557883240006</v>
      </c>
      <c r="H65" s="117">
        <f t="shared" si="7"/>
        <v>27873.564219518772</v>
      </c>
      <c r="I65" s="119"/>
      <c r="J65" s="142" t="s">
        <v>98</v>
      </c>
      <c r="K65" s="143"/>
      <c r="L65" s="115">
        <v>105.9</v>
      </c>
      <c r="M65" s="115">
        <v>105</v>
      </c>
      <c r="N65" s="115">
        <v>104.9</v>
      </c>
    </row>
    <row r="66" spans="1:14" ht="12.75">
      <c r="A66" s="42" t="s">
        <v>23</v>
      </c>
      <c r="B66" s="4" t="s">
        <v>36</v>
      </c>
      <c r="C66" s="79">
        <v>17912.5</v>
      </c>
      <c r="D66" s="79">
        <v>17912.5</v>
      </c>
      <c r="E66" s="114">
        <f t="shared" si="5"/>
        <v>18969.3375</v>
      </c>
      <c r="F66" s="114">
        <f t="shared" si="4"/>
        <v>20145.436425000004</v>
      </c>
      <c r="G66" s="114">
        <f t="shared" si="6"/>
        <v>19955.74305</v>
      </c>
      <c r="H66" s="117">
        <f t="shared" si="7"/>
        <v>20933.574459450003</v>
      </c>
      <c r="I66" s="119"/>
      <c r="J66" s="144" t="s">
        <v>99</v>
      </c>
      <c r="K66" s="145"/>
      <c r="L66" s="115">
        <v>105.9</v>
      </c>
      <c r="M66" s="115">
        <v>105</v>
      </c>
      <c r="N66" s="115">
        <v>104.9</v>
      </c>
    </row>
    <row r="67" spans="1:14" ht="14.25" customHeight="1">
      <c r="A67" s="42" t="s">
        <v>24</v>
      </c>
      <c r="B67" s="4" t="s">
        <v>36</v>
      </c>
      <c r="C67" s="60">
        <v>17350.52</v>
      </c>
      <c r="D67" s="60">
        <v>17350.52</v>
      </c>
      <c r="E67" s="114">
        <f t="shared" si="5"/>
        <v>18374.20068</v>
      </c>
      <c r="F67" s="114">
        <f t="shared" si="4"/>
        <v>19513.40112216</v>
      </c>
      <c r="G67" s="114">
        <f t="shared" si="6"/>
        <v>19329.659115360002</v>
      </c>
      <c r="H67" s="117">
        <f t="shared" si="7"/>
        <v>20276.812412012645</v>
      </c>
      <c r="I67" s="149" t="s">
        <v>100</v>
      </c>
      <c r="J67" s="150"/>
      <c r="K67" s="151"/>
      <c r="L67" s="115">
        <v>108.4</v>
      </c>
      <c r="M67" s="115">
        <v>108.4</v>
      </c>
      <c r="N67" s="115">
        <v>108.4</v>
      </c>
    </row>
    <row r="68" spans="1:14" ht="30" customHeight="1">
      <c r="A68" s="43" t="s">
        <v>25</v>
      </c>
      <c r="B68" s="4" t="s">
        <v>36</v>
      </c>
      <c r="C68" s="60">
        <v>14337.22</v>
      </c>
      <c r="D68" s="60">
        <v>14337.22</v>
      </c>
      <c r="E68" s="114">
        <f t="shared" si="5"/>
        <v>15183.115980000002</v>
      </c>
      <c r="F68" s="114">
        <f t="shared" si="4"/>
        <v>16124.469170760003</v>
      </c>
      <c r="G68" s="114">
        <f t="shared" si="6"/>
        <v>15972.638010960003</v>
      </c>
      <c r="H68" s="114">
        <f t="shared" si="7"/>
        <v>16755.297273497046</v>
      </c>
      <c r="I68" s="142" t="s">
        <v>101</v>
      </c>
      <c r="J68" s="142"/>
      <c r="K68" s="142"/>
      <c r="L68" s="115">
        <v>107.9</v>
      </c>
      <c r="M68" s="115">
        <v>105.8</v>
      </c>
      <c r="N68" s="115">
        <v>105.7</v>
      </c>
    </row>
    <row r="69" spans="1:14" ht="15" customHeight="1">
      <c r="A69" s="42" t="s">
        <v>26</v>
      </c>
      <c r="B69" s="4" t="s">
        <v>36</v>
      </c>
      <c r="C69" s="60">
        <v>15371.78</v>
      </c>
      <c r="D69" s="60">
        <v>15371.78</v>
      </c>
      <c r="E69" s="114">
        <f t="shared" si="5"/>
        <v>16278.715020000003</v>
      </c>
      <c r="F69" s="114">
        <f t="shared" si="4"/>
        <v>17287.995351240006</v>
      </c>
      <c r="G69" s="114">
        <f t="shared" si="6"/>
        <v>17125.208201040004</v>
      </c>
      <c r="H69" s="114">
        <f t="shared" si="7"/>
        <v>17964.34340289097</v>
      </c>
      <c r="I69" s="142" t="s">
        <v>102</v>
      </c>
      <c r="J69" s="142"/>
      <c r="K69" s="142"/>
      <c r="L69" s="115">
        <v>107.9</v>
      </c>
      <c r="M69" s="115">
        <v>110.7</v>
      </c>
      <c r="N69" s="115">
        <v>107.9</v>
      </c>
    </row>
    <row r="70" spans="1:14" ht="51" customHeight="1" hidden="1">
      <c r="A70" s="9" t="s">
        <v>37</v>
      </c>
      <c r="B70" s="4" t="s">
        <v>36</v>
      </c>
      <c r="C70" s="50"/>
      <c r="D70" s="50"/>
      <c r="E70" s="69">
        <f>SUM(E59:E69)</f>
        <v>221915.73744000003</v>
      </c>
      <c r="F70" s="69">
        <f>SUM(F59:F69)</f>
        <v>235674.51316128005</v>
      </c>
      <c r="G70" s="69"/>
      <c r="H70" s="69"/>
      <c r="I70" s="21"/>
      <c r="J70" s="127"/>
      <c r="K70" s="127"/>
      <c r="L70" s="115">
        <v>107.9</v>
      </c>
      <c r="M70" s="115">
        <v>110.7</v>
      </c>
      <c r="N70" s="115">
        <v>107.9</v>
      </c>
    </row>
    <row r="71" spans="1:14" ht="12.75" customHeight="1" hidden="1">
      <c r="A71" s="10" t="s">
        <v>38</v>
      </c>
      <c r="B71" s="4"/>
      <c r="C71" s="50"/>
      <c r="D71" s="50"/>
      <c r="E71" s="5"/>
      <c r="F71" s="5"/>
      <c r="G71" s="5"/>
      <c r="H71" s="5"/>
      <c r="I71" s="21"/>
      <c r="J71" s="127"/>
      <c r="K71" s="127"/>
      <c r="L71" s="115">
        <v>107.9</v>
      </c>
      <c r="M71" s="115">
        <v>110.7</v>
      </c>
      <c r="N71" s="115">
        <v>107.9</v>
      </c>
    </row>
    <row r="72" spans="1:14" ht="12.75" hidden="1">
      <c r="A72" s="11" t="s">
        <v>23</v>
      </c>
      <c r="B72" s="4" t="s">
        <v>36</v>
      </c>
      <c r="C72" s="50"/>
      <c r="D72" s="50"/>
      <c r="E72" s="5"/>
      <c r="F72" s="5"/>
      <c r="G72" s="5"/>
      <c r="H72" s="5"/>
      <c r="I72" s="21"/>
      <c r="J72" s="127"/>
      <c r="K72" s="127"/>
      <c r="L72" s="115">
        <v>107.9</v>
      </c>
      <c r="M72" s="115">
        <v>110.7</v>
      </c>
      <c r="N72" s="115">
        <v>107.9</v>
      </c>
    </row>
    <row r="73" spans="1:14" ht="12.75" hidden="1">
      <c r="A73" s="12" t="s">
        <v>29</v>
      </c>
      <c r="B73" s="4" t="s">
        <v>36</v>
      </c>
      <c r="C73" s="50"/>
      <c r="D73" s="50"/>
      <c r="E73" s="5"/>
      <c r="F73" s="5"/>
      <c r="G73" s="5"/>
      <c r="H73" s="5"/>
      <c r="I73" s="21"/>
      <c r="J73" s="127"/>
      <c r="K73" s="127"/>
      <c r="L73" s="115">
        <v>107.9</v>
      </c>
      <c r="M73" s="115">
        <v>110.7</v>
      </c>
      <c r="N73" s="115">
        <v>107.9</v>
      </c>
    </row>
    <row r="74" spans="1:14" ht="12.75" hidden="1">
      <c r="A74" s="12" t="s">
        <v>31</v>
      </c>
      <c r="B74" s="4" t="s">
        <v>36</v>
      </c>
      <c r="C74" s="50"/>
      <c r="D74" s="50"/>
      <c r="E74" s="5"/>
      <c r="F74" s="5"/>
      <c r="G74" s="5"/>
      <c r="H74" s="5"/>
      <c r="I74" s="21"/>
      <c r="J74" s="127"/>
      <c r="K74" s="127"/>
      <c r="L74" s="115">
        <v>107.9</v>
      </c>
      <c r="M74" s="115">
        <v>110.7</v>
      </c>
      <c r="N74" s="115">
        <v>107.9</v>
      </c>
    </row>
    <row r="75" spans="1:14" ht="12.75" hidden="1">
      <c r="A75" s="12" t="s">
        <v>32</v>
      </c>
      <c r="B75" s="4" t="s">
        <v>36</v>
      </c>
      <c r="C75" s="50"/>
      <c r="D75" s="50"/>
      <c r="E75" s="5"/>
      <c r="F75" s="5"/>
      <c r="G75" s="5"/>
      <c r="H75" s="5"/>
      <c r="I75" s="21"/>
      <c r="J75" s="127"/>
      <c r="K75" s="127"/>
      <c r="L75" s="115">
        <v>107.9</v>
      </c>
      <c r="M75" s="115">
        <v>110.7</v>
      </c>
      <c r="N75" s="115">
        <v>107.9</v>
      </c>
    </row>
    <row r="76" spans="1:14" ht="12.75" hidden="1">
      <c r="A76" s="12" t="s">
        <v>33</v>
      </c>
      <c r="B76" s="4" t="s">
        <v>36</v>
      </c>
      <c r="C76" s="50"/>
      <c r="D76" s="50"/>
      <c r="E76" s="5"/>
      <c r="F76" s="5"/>
      <c r="G76" s="5"/>
      <c r="H76" s="5"/>
      <c r="I76" s="21"/>
      <c r="J76" s="127"/>
      <c r="K76" s="127"/>
      <c r="L76" s="115">
        <v>107.9</v>
      </c>
      <c r="M76" s="115">
        <v>110.7</v>
      </c>
      <c r="N76" s="115">
        <v>107.9</v>
      </c>
    </row>
    <row r="77" spans="1:14" ht="12.75" hidden="1">
      <c r="A77" s="12" t="s">
        <v>34</v>
      </c>
      <c r="B77" s="4" t="s">
        <v>36</v>
      </c>
      <c r="C77" s="50"/>
      <c r="D77" s="50"/>
      <c r="E77" s="5"/>
      <c r="F77" s="5"/>
      <c r="G77" s="5"/>
      <c r="H77" s="5"/>
      <c r="I77" s="21"/>
      <c r="J77" s="127"/>
      <c r="K77" s="127"/>
      <c r="L77" s="115">
        <v>107.9</v>
      </c>
      <c r="M77" s="115">
        <v>110.7</v>
      </c>
      <c r="N77" s="115">
        <v>107.9</v>
      </c>
    </row>
    <row r="78" spans="1:14" ht="43.5" customHeight="1" hidden="1">
      <c r="A78" s="25" t="s">
        <v>39</v>
      </c>
      <c r="B78" s="7" t="s">
        <v>4</v>
      </c>
      <c r="C78" s="51"/>
      <c r="D78" s="51"/>
      <c r="E78" s="8"/>
      <c r="F78" s="8"/>
      <c r="G78" s="8"/>
      <c r="H78" s="8"/>
      <c r="I78" s="21"/>
      <c r="J78" s="127"/>
      <c r="K78" s="127"/>
      <c r="L78" s="115">
        <v>107.9</v>
      </c>
      <c r="M78" s="115">
        <v>110.7</v>
      </c>
      <c r="N78" s="115">
        <v>107.9</v>
      </c>
    </row>
    <row r="79" spans="1:14" ht="12.75">
      <c r="A79" s="44" t="s">
        <v>48</v>
      </c>
      <c r="B79" s="1" t="s">
        <v>4</v>
      </c>
      <c r="C79" s="61">
        <v>1723.87</v>
      </c>
      <c r="D79" s="61">
        <f>2387.6-4.01</f>
        <v>2383.5899999999997</v>
      </c>
      <c r="E79" s="72">
        <f>D79*105.9%</f>
        <v>2524.22181</v>
      </c>
      <c r="F79" s="72">
        <f>E79*106.2%</f>
        <v>2680.72356222</v>
      </c>
      <c r="G79" s="72">
        <f>E79*105.2%</f>
        <v>2655.48134412</v>
      </c>
      <c r="H79" s="72">
        <f>G79*104.9%</f>
        <v>2785.5999299818805</v>
      </c>
      <c r="I79" s="149" t="s">
        <v>103</v>
      </c>
      <c r="J79" s="150"/>
      <c r="K79" s="151"/>
      <c r="L79" s="115">
        <v>106.5</v>
      </c>
      <c r="M79" s="115">
        <v>105.8</v>
      </c>
      <c r="N79" s="115">
        <v>104.9</v>
      </c>
    </row>
    <row r="80" spans="1:11" ht="12.75" customHeight="1" hidden="1">
      <c r="A80" s="23" t="s">
        <v>40</v>
      </c>
      <c r="B80" s="2" t="s">
        <v>36</v>
      </c>
      <c r="C80" s="3"/>
      <c r="D80" s="3"/>
      <c r="E80" s="24"/>
      <c r="F80" s="24"/>
      <c r="I80" s="21"/>
      <c r="J80" s="21"/>
      <c r="K80" s="21"/>
    </row>
    <row r="81" spans="1:11" ht="15" customHeight="1" hidden="1">
      <c r="A81" s="13" t="s">
        <v>41</v>
      </c>
      <c r="B81" s="14" t="s">
        <v>4</v>
      </c>
      <c r="C81" s="15"/>
      <c r="D81" s="15"/>
      <c r="E81" s="15"/>
      <c r="F81" s="15"/>
      <c r="I81" s="21"/>
      <c r="J81" s="21"/>
      <c r="K81" s="21"/>
    </row>
    <row r="82" spans="1:11" ht="12.75" hidden="1">
      <c r="A82" s="16"/>
      <c r="B82" s="17"/>
      <c r="C82" s="18"/>
      <c r="D82" s="18"/>
      <c r="E82" s="18"/>
      <c r="F82" s="18"/>
      <c r="I82" s="21"/>
      <c r="J82" s="21"/>
      <c r="K82" s="21"/>
    </row>
    <row r="83" spans="1:11" ht="12.75" hidden="1">
      <c r="A83" s="16"/>
      <c r="B83" s="17"/>
      <c r="C83" s="18"/>
      <c r="D83" s="18"/>
      <c r="E83" s="18"/>
      <c r="F83" s="18"/>
      <c r="I83" s="21"/>
      <c r="J83" s="21"/>
      <c r="K83" s="21"/>
    </row>
    <row r="84" spans="1:11" ht="38.25" hidden="1">
      <c r="A84" s="19" t="s">
        <v>43</v>
      </c>
      <c r="B84" s="17"/>
      <c r="C84" s="18"/>
      <c r="D84" s="18"/>
      <c r="E84" s="136" t="s">
        <v>44</v>
      </c>
      <c r="F84" s="136"/>
      <c r="I84" s="21"/>
      <c r="J84" s="21"/>
      <c r="K84" s="21"/>
    </row>
    <row r="85" spans="1:14" ht="12.75">
      <c r="A85" s="16"/>
      <c r="B85" s="17"/>
      <c r="C85" s="18"/>
      <c r="D85" s="18"/>
      <c r="E85" s="18"/>
      <c r="F85" s="18"/>
      <c r="I85" s="21"/>
      <c r="J85" s="142" t="s">
        <v>105</v>
      </c>
      <c r="K85" s="143"/>
      <c r="L85" s="115">
        <v>113.9</v>
      </c>
      <c r="M85" s="115">
        <v>119</v>
      </c>
      <c r="N85" s="115">
        <v>96</v>
      </c>
    </row>
    <row r="86" spans="1:6" ht="12.75">
      <c r="A86" s="135" t="s">
        <v>42</v>
      </c>
      <c r="B86" s="135"/>
      <c r="C86" s="135"/>
      <c r="D86" s="135"/>
      <c r="E86" s="135"/>
      <c r="F86" s="135"/>
    </row>
    <row r="87" spans="1:11" ht="12.75">
      <c r="A87" s="135" t="s">
        <v>49</v>
      </c>
      <c r="B87" s="135"/>
      <c r="C87" s="135"/>
      <c r="D87" s="135"/>
      <c r="E87" s="135"/>
      <c r="F87" s="135"/>
      <c r="K87" t="s">
        <v>107</v>
      </c>
    </row>
    <row r="88" spans="1:11" ht="12.75">
      <c r="A88" s="125" t="s">
        <v>59</v>
      </c>
      <c r="B88" s="125"/>
      <c r="C88" s="125"/>
      <c r="D88" s="125"/>
      <c r="E88" s="125"/>
      <c r="F88" s="125"/>
      <c r="K88" t="s">
        <v>106</v>
      </c>
    </row>
    <row r="89" spans="1:8" ht="12.75" customHeight="1">
      <c r="A89" s="125" t="s">
        <v>60</v>
      </c>
      <c r="B89" s="125"/>
      <c r="C89" s="125"/>
      <c r="D89" s="19"/>
      <c r="E89" s="19"/>
      <c r="F89" s="19"/>
      <c r="G89" s="126" t="s">
        <v>61</v>
      </c>
      <c r="H89" s="127"/>
    </row>
    <row r="90" spans="1:6" ht="15.75">
      <c r="A90" s="65"/>
      <c r="B90" s="65"/>
      <c r="C90" s="124" t="s">
        <v>55</v>
      </c>
      <c r="D90" s="124"/>
      <c r="E90" s="66">
        <f>D79*13%*10%</f>
        <v>30.98667</v>
      </c>
      <c r="F90" s="65"/>
    </row>
    <row r="91" spans="1:6" ht="15.75">
      <c r="A91" s="65"/>
      <c r="B91" s="65"/>
      <c r="C91" s="124" t="s">
        <v>56</v>
      </c>
      <c r="D91" s="124"/>
      <c r="E91" s="66">
        <f>E79*13%*10%</f>
        <v>32.81488353</v>
      </c>
      <c r="F91" s="65"/>
    </row>
    <row r="92" spans="1:6" ht="15.75">
      <c r="A92" s="65"/>
      <c r="B92" s="65"/>
      <c r="C92" s="124" t="s">
        <v>57</v>
      </c>
      <c r="D92" s="124"/>
      <c r="E92" s="66">
        <f>G79*13%*10%</f>
        <v>34.521257473560006</v>
      </c>
      <c r="F92" s="65"/>
    </row>
    <row r="93" spans="3:5" ht="15.75">
      <c r="C93" s="124" t="s">
        <v>93</v>
      </c>
      <c r="D93" s="124"/>
      <c r="E93" s="66">
        <f>H79*13%*10%</f>
        <v>36.212799089764445</v>
      </c>
    </row>
    <row r="97" ht="12.75">
      <c r="A97" s="78"/>
    </row>
  </sheetData>
  <sheetProtection/>
  <mergeCells count="45">
    <mergeCell ref="L62:N62"/>
    <mergeCell ref="I67:K67"/>
    <mergeCell ref="I79:K79"/>
    <mergeCell ref="J85:K85"/>
    <mergeCell ref="J76:K76"/>
    <mergeCell ref="J77:K77"/>
    <mergeCell ref="J78:K78"/>
    <mergeCell ref="I69:K69"/>
    <mergeCell ref="I68:K68"/>
    <mergeCell ref="J70:K70"/>
    <mergeCell ref="J71:K71"/>
    <mergeCell ref="J72:K72"/>
    <mergeCell ref="J73:K73"/>
    <mergeCell ref="J74:K74"/>
    <mergeCell ref="J75:K75"/>
    <mergeCell ref="J64:K64"/>
    <mergeCell ref="J65:K65"/>
    <mergeCell ref="J66:K66"/>
    <mergeCell ref="A11:A12"/>
    <mergeCell ref="B11:B12"/>
    <mergeCell ref="C11:C12"/>
    <mergeCell ref="E11:E12"/>
    <mergeCell ref="D11:D12"/>
    <mergeCell ref="C90:D90"/>
    <mergeCell ref="A34:H34"/>
    <mergeCell ref="C93:D93"/>
    <mergeCell ref="A87:F87"/>
    <mergeCell ref="A88:F88"/>
    <mergeCell ref="A86:F86"/>
    <mergeCell ref="E84:F84"/>
    <mergeCell ref="C5:H5"/>
    <mergeCell ref="C6:H6"/>
    <mergeCell ref="C7:H7"/>
    <mergeCell ref="F11:F12"/>
    <mergeCell ref="G11:G12"/>
    <mergeCell ref="C8:H8"/>
    <mergeCell ref="H11:H12"/>
    <mergeCell ref="C9:H9"/>
    <mergeCell ref="C91:D91"/>
    <mergeCell ref="C92:D92"/>
    <mergeCell ref="A89:C89"/>
    <mergeCell ref="G89:H89"/>
    <mergeCell ref="A10:H10"/>
    <mergeCell ref="A13:H13"/>
    <mergeCell ref="A26:H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3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28.8515625" style="0" customWidth="1"/>
    <col min="2" max="2" width="12.140625" style="0" customWidth="1"/>
    <col min="3" max="3" width="11.57421875" style="0" customWidth="1"/>
    <col min="4" max="4" width="13.140625" style="0" customWidth="1"/>
    <col min="5" max="5" width="10.7109375" style="0" customWidth="1"/>
    <col min="6" max="6" width="10.140625" style="0" bestFit="1" customWidth="1"/>
  </cols>
  <sheetData>
    <row r="1" spans="1:8" ht="12.75" customHeight="1">
      <c r="A1" s="123" t="s">
        <v>68</v>
      </c>
      <c r="B1" s="123"/>
      <c r="C1" s="123"/>
      <c r="D1" s="123"/>
      <c r="E1" s="123"/>
      <c r="F1" s="123"/>
      <c r="G1" s="105"/>
      <c r="H1" s="28"/>
    </row>
    <row r="2" spans="1:8" ht="13.5" customHeight="1">
      <c r="A2" s="123" t="s">
        <v>67</v>
      </c>
      <c r="B2" s="123"/>
      <c r="C2" s="123"/>
      <c r="D2" s="123"/>
      <c r="E2" s="123"/>
      <c r="F2" s="123"/>
      <c r="G2" s="105"/>
      <c r="H2" s="28"/>
    </row>
    <row r="3" spans="1:8" ht="13.5" customHeight="1">
      <c r="A3" s="120" t="s">
        <v>66</v>
      </c>
      <c r="B3" s="120"/>
      <c r="C3" s="120"/>
      <c r="D3" s="120"/>
      <c r="E3" s="120"/>
      <c r="F3" s="120"/>
      <c r="G3" s="105"/>
      <c r="H3" s="28"/>
    </row>
    <row r="4" spans="1:8" ht="12.75" customHeight="1">
      <c r="A4" s="120" t="s">
        <v>109</v>
      </c>
      <c r="B4" s="120"/>
      <c r="C4" s="120"/>
      <c r="D4" s="120"/>
      <c r="E4" s="120"/>
      <c r="F4" s="120"/>
      <c r="G4" s="104"/>
      <c r="H4" s="28"/>
    </row>
    <row r="5" spans="1:8" ht="12.75" customHeight="1">
      <c r="A5" s="153"/>
      <c r="B5" s="153"/>
      <c r="C5" s="153"/>
      <c r="D5" s="153"/>
      <c r="E5" s="28"/>
      <c r="F5" s="28"/>
      <c r="G5" s="28"/>
      <c r="H5" s="28"/>
    </row>
    <row r="6" spans="1:8" ht="48" customHeight="1">
      <c r="A6" s="106" t="s">
        <v>70</v>
      </c>
      <c r="B6" s="106" t="s">
        <v>87</v>
      </c>
      <c r="C6" s="106" t="s">
        <v>88</v>
      </c>
      <c r="D6" s="106" t="s">
        <v>89</v>
      </c>
      <c r="E6" s="106" t="s">
        <v>94</v>
      </c>
      <c r="F6" s="106" t="s">
        <v>95</v>
      </c>
      <c r="G6" s="28"/>
      <c r="H6" s="28"/>
    </row>
    <row r="7" spans="1:8" ht="16.5" customHeight="1">
      <c r="A7" s="154" t="s">
        <v>69</v>
      </c>
      <c r="B7" s="155"/>
      <c r="C7" s="155"/>
      <c r="D7" s="155"/>
      <c r="E7" s="155"/>
      <c r="F7" s="155"/>
      <c r="G7" s="28"/>
      <c r="H7" s="28"/>
    </row>
    <row r="8" spans="1:8" ht="36" customHeight="1">
      <c r="A8" s="107" t="s">
        <v>71</v>
      </c>
      <c r="B8" s="111">
        <v>18927</v>
      </c>
      <c r="C8" s="111">
        <v>18899</v>
      </c>
      <c r="D8" s="111">
        <v>18899</v>
      </c>
      <c r="E8" s="111">
        <v>18899</v>
      </c>
      <c r="F8" s="111">
        <v>18899</v>
      </c>
      <c r="G8" s="28"/>
      <c r="H8" s="28"/>
    </row>
    <row r="9" spans="1:8" ht="36.75" customHeight="1">
      <c r="A9" s="107" t="s">
        <v>72</v>
      </c>
      <c r="B9" s="111">
        <v>114</v>
      </c>
      <c r="C9" s="111">
        <v>120</v>
      </c>
      <c r="D9" s="111">
        <v>122</v>
      </c>
      <c r="E9" s="111">
        <v>122</v>
      </c>
      <c r="F9" s="111">
        <v>122</v>
      </c>
      <c r="G9" s="28"/>
      <c r="H9" s="28"/>
    </row>
    <row r="10" spans="1:8" ht="47.25" customHeight="1">
      <c r="A10" s="107" t="s">
        <v>73</v>
      </c>
      <c r="B10" s="109">
        <v>356.92</v>
      </c>
      <c r="C10" s="109">
        <v>475.9</v>
      </c>
      <c r="D10" s="110">
        <v>542.24</v>
      </c>
      <c r="E10" s="110">
        <v>645.94</v>
      </c>
      <c r="F10" s="110">
        <v>620.06</v>
      </c>
      <c r="G10" s="28"/>
      <c r="H10" s="28"/>
    </row>
    <row r="11" spans="1:8" ht="34.5" customHeight="1">
      <c r="A11" s="107" t="s">
        <v>82</v>
      </c>
      <c r="B11" s="109">
        <v>7.4</v>
      </c>
      <c r="C11" s="109">
        <v>7.37</v>
      </c>
      <c r="D11" s="109">
        <v>7.36</v>
      </c>
      <c r="E11" s="109">
        <v>7.35</v>
      </c>
      <c r="F11" s="109">
        <v>7.35</v>
      </c>
      <c r="G11" s="28"/>
      <c r="H11" s="28"/>
    </row>
    <row r="12" spans="1:8" ht="36.75" customHeight="1">
      <c r="A12" s="107" t="s">
        <v>74</v>
      </c>
      <c r="B12" s="109">
        <v>2181.03</v>
      </c>
      <c r="C12" s="109">
        <v>2383.59</v>
      </c>
      <c r="D12" s="109">
        <f>C12*105.9%</f>
        <v>2524.2218100000005</v>
      </c>
      <c r="E12" s="109">
        <f>D12*105.2%</f>
        <v>2655.481344120001</v>
      </c>
      <c r="F12" s="109">
        <f>E12*104.9%</f>
        <v>2785.5999299818814</v>
      </c>
      <c r="G12" s="28"/>
      <c r="H12" s="28"/>
    </row>
    <row r="13" spans="1:8" ht="33" customHeight="1">
      <c r="A13" s="107" t="s">
        <v>90</v>
      </c>
      <c r="B13" s="109">
        <v>319</v>
      </c>
      <c r="C13" s="109">
        <v>227</v>
      </c>
      <c r="D13" s="109">
        <v>157.1</v>
      </c>
      <c r="E13" s="109">
        <v>62.32</v>
      </c>
      <c r="F13" s="109">
        <v>72.11</v>
      </c>
      <c r="G13" s="28"/>
      <c r="H13" s="28"/>
    </row>
    <row r="14" spans="1:8" ht="33" customHeight="1">
      <c r="A14" s="107" t="s">
        <v>75</v>
      </c>
      <c r="B14" s="109">
        <v>2518.1</v>
      </c>
      <c r="C14" s="109">
        <v>2346.9</v>
      </c>
      <c r="D14" s="109">
        <v>2680</v>
      </c>
      <c r="E14" s="109">
        <v>2820</v>
      </c>
      <c r="F14" s="109">
        <v>2960</v>
      </c>
      <c r="G14" s="28"/>
      <c r="H14" s="28"/>
    </row>
    <row r="15" spans="1:8" ht="33.75" customHeight="1">
      <c r="A15" s="107" t="s">
        <v>76</v>
      </c>
      <c r="B15" s="109">
        <v>8467.5</v>
      </c>
      <c r="C15" s="109">
        <v>12400</v>
      </c>
      <c r="D15" s="109">
        <v>13147</v>
      </c>
      <c r="E15" s="109">
        <v>13790</v>
      </c>
      <c r="F15" s="109">
        <v>14530</v>
      </c>
      <c r="G15" s="28"/>
      <c r="H15" s="28"/>
    </row>
    <row r="16" spans="1:8" ht="18.75" customHeight="1">
      <c r="A16" s="107" t="s">
        <v>83</v>
      </c>
      <c r="B16" s="109">
        <v>29.9</v>
      </c>
      <c r="C16" s="109">
        <v>30.9</v>
      </c>
      <c r="D16" s="109">
        <v>32.8</v>
      </c>
      <c r="E16" s="109">
        <v>34.5</v>
      </c>
      <c r="F16" s="109">
        <v>36.2</v>
      </c>
      <c r="G16" s="28"/>
      <c r="H16" s="28"/>
    </row>
    <row r="17" spans="1:8" ht="34.5" customHeight="1">
      <c r="A17" s="107" t="s">
        <v>77</v>
      </c>
      <c r="B17" s="109">
        <v>198068</v>
      </c>
      <c r="C17" s="109">
        <v>362013</v>
      </c>
      <c r="D17" s="109">
        <v>160090</v>
      </c>
      <c r="E17" s="109">
        <v>65421</v>
      </c>
      <c r="F17" s="109">
        <v>75518</v>
      </c>
      <c r="G17" s="28"/>
      <c r="H17" s="28"/>
    </row>
    <row r="18" spans="1:8" ht="13.5" customHeight="1">
      <c r="A18" s="28"/>
      <c r="B18" s="28"/>
      <c r="C18" s="28"/>
      <c r="D18" s="28"/>
      <c r="E18" s="28"/>
      <c r="F18" s="28"/>
      <c r="G18" s="28"/>
      <c r="H18" s="28"/>
    </row>
    <row r="19" spans="1:8" ht="12.75" customHeight="1">
      <c r="A19" s="108" t="s">
        <v>78</v>
      </c>
      <c r="B19" s="28"/>
      <c r="C19" s="28"/>
      <c r="D19" s="28"/>
      <c r="E19" s="28"/>
      <c r="F19" s="28"/>
      <c r="G19" s="28"/>
      <c r="H19" s="28"/>
    </row>
    <row r="20" spans="1:8" ht="12.75" customHeight="1">
      <c r="A20" s="108" t="s">
        <v>79</v>
      </c>
      <c r="B20" s="28"/>
      <c r="C20" s="28"/>
      <c r="D20" s="28"/>
      <c r="E20" s="28"/>
      <c r="F20" s="28"/>
      <c r="G20" s="28"/>
      <c r="H20" s="28"/>
    </row>
    <row r="21" spans="1:8" ht="12" customHeight="1">
      <c r="A21" s="108" t="s">
        <v>80</v>
      </c>
      <c r="B21" s="28"/>
      <c r="C21" s="28"/>
      <c r="D21" s="28"/>
      <c r="E21" s="28"/>
      <c r="F21" s="28"/>
      <c r="G21" s="28"/>
      <c r="H21" s="28"/>
    </row>
    <row r="22" spans="1:8" ht="12.75" customHeight="1">
      <c r="A22" s="108" t="s">
        <v>81</v>
      </c>
      <c r="B22" s="28"/>
      <c r="C22" s="28"/>
      <c r="D22" s="28"/>
      <c r="E22" s="28"/>
      <c r="F22" s="28"/>
      <c r="G22" s="28"/>
      <c r="H22" s="28"/>
    </row>
    <row r="23" spans="1:8" ht="13.5" customHeight="1">
      <c r="A23" s="108" t="s">
        <v>66</v>
      </c>
      <c r="B23" s="28"/>
      <c r="C23" s="152" t="s">
        <v>61</v>
      </c>
      <c r="D23" s="152"/>
      <c r="E23" s="28"/>
      <c r="F23" s="28"/>
      <c r="G23" s="28"/>
      <c r="H23" s="28"/>
    </row>
    <row r="24" spans="1:8" ht="12.75" customHeight="1">
      <c r="A24" s="28"/>
      <c r="B24" s="28"/>
      <c r="C24" s="28"/>
      <c r="D24" s="28"/>
      <c r="E24" s="28"/>
      <c r="F24" s="28"/>
      <c r="G24" s="28"/>
      <c r="H24" s="28"/>
    </row>
    <row r="25" spans="1:8" ht="12.75" customHeight="1">
      <c r="A25" s="28"/>
      <c r="B25" s="28"/>
      <c r="C25" s="28"/>
      <c r="D25" s="28"/>
      <c r="E25" s="28"/>
      <c r="F25" s="28"/>
      <c r="G25" s="28"/>
      <c r="H25" s="28"/>
    </row>
    <row r="26" spans="1:8" ht="12.75" customHeight="1">
      <c r="A26" s="28"/>
      <c r="B26" s="28"/>
      <c r="C26" s="28"/>
      <c r="D26" s="28"/>
      <c r="E26" s="28"/>
      <c r="F26" s="28"/>
      <c r="G26" s="28"/>
      <c r="H26" s="28"/>
    </row>
    <row r="27" spans="1:8" ht="12.75" customHeight="1">
      <c r="A27" s="28"/>
      <c r="B27" s="28"/>
      <c r="C27" s="28"/>
      <c r="D27" s="28"/>
      <c r="E27" s="28"/>
      <c r="F27" s="28"/>
      <c r="G27" s="28"/>
      <c r="H27" s="28"/>
    </row>
    <row r="28" spans="1:8" ht="12.75" customHeight="1">
      <c r="A28" s="28"/>
      <c r="B28" s="28"/>
      <c r="C28" s="28"/>
      <c r="D28" s="28"/>
      <c r="E28" s="28"/>
      <c r="F28" s="28"/>
      <c r="G28" s="28"/>
      <c r="H28" s="28"/>
    </row>
    <row r="29" spans="1:8" ht="12.75" customHeight="1">
      <c r="A29" s="28"/>
      <c r="B29" s="28"/>
      <c r="C29" s="28"/>
      <c r="D29" s="28"/>
      <c r="E29" s="28"/>
      <c r="F29" s="28"/>
      <c r="G29" s="28"/>
      <c r="H29" s="28"/>
    </row>
    <row r="30" spans="1:8" ht="12.75" customHeight="1">
      <c r="A30" s="28"/>
      <c r="B30" s="28"/>
      <c r="C30" s="28"/>
      <c r="D30" s="28"/>
      <c r="E30" s="28"/>
      <c r="F30" s="28"/>
      <c r="G30" s="28"/>
      <c r="H30" s="28"/>
    </row>
    <row r="31" spans="1:8" ht="12.75" customHeight="1">
      <c r="A31" s="28"/>
      <c r="B31" s="28"/>
      <c r="C31" s="28"/>
      <c r="D31" s="28"/>
      <c r="E31" s="28"/>
      <c r="F31" s="28"/>
      <c r="G31" s="28"/>
      <c r="H31" s="28"/>
    </row>
    <row r="32" spans="1:8" ht="13.5" customHeight="1">
      <c r="A32" s="28"/>
      <c r="B32" s="28"/>
      <c r="C32" s="28"/>
      <c r="D32" s="28"/>
      <c r="E32" s="28"/>
      <c r="F32" s="28"/>
      <c r="G32" s="28"/>
      <c r="H32" s="28"/>
    </row>
    <row r="33" spans="1:8" ht="12.75" customHeight="1">
      <c r="A33" s="28"/>
      <c r="B33" s="28"/>
      <c r="C33" s="28"/>
      <c r="D33" s="28"/>
      <c r="E33" s="28"/>
      <c r="F33" s="28"/>
      <c r="G33" s="28"/>
      <c r="H33" s="28"/>
    </row>
    <row r="34" spans="1:8" ht="13.5" customHeight="1">
      <c r="A34" s="28"/>
      <c r="B34" s="28"/>
      <c r="C34" s="28"/>
      <c r="D34" s="28"/>
      <c r="E34" s="28"/>
      <c r="F34" s="28"/>
      <c r="G34" s="28"/>
      <c r="H34" s="28"/>
    </row>
    <row r="35" spans="1:8" ht="13.5" customHeight="1">
      <c r="A35" s="28"/>
      <c r="B35" s="28"/>
      <c r="C35" s="28"/>
      <c r="D35" s="28"/>
      <c r="E35" s="28"/>
      <c r="F35" s="28"/>
      <c r="G35" s="28"/>
      <c r="H35" s="28"/>
    </row>
    <row r="36" spans="1:8" ht="12.75" customHeight="1">
      <c r="A36" s="28"/>
      <c r="B36" s="28"/>
      <c r="C36" s="28"/>
      <c r="D36" s="28"/>
      <c r="E36" s="28"/>
      <c r="F36" s="28"/>
      <c r="G36" s="28"/>
      <c r="H36" s="28"/>
    </row>
    <row r="37" spans="1:8" ht="11.25" customHeight="1">
      <c r="A37" s="28"/>
      <c r="B37" s="28"/>
      <c r="C37" s="28"/>
      <c r="D37" s="28"/>
      <c r="E37" s="28"/>
      <c r="F37" s="28"/>
      <c r="G37" s="28"/>
      <c r="H37" s="28"/>
    </row>
    <row r="38" spans="1:8" ht="12.75" customHeight="1">
      <c r="A38" s="28"/>
      <c r="B38" s="28"/>
      <c r="C38" s="28"/>
      <c r="D38" s="28"/>
      <c r="E38" s="28"/>
      <c r="F38" s="28"/>
      <c r="G38" s="28"/>
      <c r="H38" s="28"/>
    </row>
    <row r="39" spans="1:8" ht="12.75" customHeight="1">
      <c r="A39" s="28"/>
      <c r="B39" s="28"/>
      <c r="C39" s="28"/>
      <c r="D39" s="28"/>
      <c r="E39" s="28"/>
      <c r="F39" s="28"/>
      <c r="G39" s="28"/>
      <c r="H39" s="28"/>
    </row>
    <row r="40" spans="1:8" ht="12.75" customHeight="1">
      <c r="A40" s="28"/>
      <c r="B40" s="28"/>
      <c r="C40" s="28"/>
      <c r="D40" s="28"/>
      <c r="E40" s="28"/>
      <c r="F40" s="28"/>
      <c r="G40" s="28"/>
      <c r="H40" s="28"/>
    </row>
    <row r="41" spans="1:8" ht="12.75" customHeight="1">
      <c r="A41" s="28"/>
      <c r="B41" s="28"/>
      <c r="C41" s="28"/>
      <c r="D41" s="28"/>
      <c r="E41" s="28"/>
      <c r="F41" s="28"/>
      <c r="G41" s="28"/>
      <c r="H41" s="28"/>
    </row>
    <row r="42" spans="1:8" ht="12.75" customHeight="1">
      <c r="A42" s="28"/>
      <c r="B42" s="28"/>
      <c r="C42" s="28"/>
      <c r="D42" s="28"/>
      <c r="E42" s="28"/>
      <c r="F42" s="28"/>
      <c r="G42" s="28"/>
      <c r="H42" s="28"/>
    </row>
    <row r="43" spans="1:8" ht="12.75" customHeight="1">
      <c r="A43" s="28"/>
      <c r="B43" s="28"/>
      <c r="C43" s="28"/>
      <c r="D43" s="28"/>
      <c r="E43" s="28"/>
      <c r="F43" s="28"/>
      <c r="G43" s="28"/>
      <c r="H43" s="28"/>
    </row>
    <row r="44" spans="1:8" ht="12.75" customHeight="1">
      <c r="A44" s="28"/>
      <c r="B44" s="28"/>
      <c r="C44" s="28"/>
      <c r="D44" s="28"/>
      <c r="E44" s="28"/>
      <c r="F44" s="28"/>
      <c r="G44" s="28"/>
      <c r="H44" s="28"/>
    </row>
    <row r="45" spans="1:8" ht="12.75" customHeight="1">
      <c r="A45" s="28"/>
      <c r="B45" s="28"/>
      <c r="C45" s="28"/>
      <c r="D45" s="28"/>
      <c r="E45" s="28"/>
      <c r="F45" s="28"/>
      <c r="G45" s="28"/>
      <c r="H45" s="28"/>
    </row>
    <row r="46" spans="1:8" ht="12.75" customHeight="1">
      <c r="A46" s="28"/>
      <c r="B46" s="28"/>
      <c r="C46" s="28"/>
      <c r="D46" s="28"/>
      <c r="E46" s="28"/>
      <c r="F46" s="28"/>
      <c r="G46" s="28"/>
      <c r="H46" s="28"/>
    </row>
    <row r="47" spans="1:8" ht="12.75" customHeight="1">
      <c r="A47" s="28"/>
      <c r="B47" s="28"/>
      <c r="C47" s="28"/>
      <c r="D47" s="28"/>
      <c r="E47" s="28"/>
      <c r="F47" s="28"/>
      <c r="G47" s="28"/>
      <c r="H47" s="28"/>
    </row>
    <row r="48" spans="1:8" ht="9.75" customHeight="1">
      <c r="A48" s="28"/>
      <c r="B48" s="28"/>
      <c r="C48" s="28"/>
      <c r="D48" s="28"/>
      <c r="E48" s="28"/>
      <c r="F48" s="28"/>
      <c r="G48" s="28"/>
      <c r="H48" s="28"/>
    </row>
    <row r="49" spans="1:8" ht="12.75" customHeight="1">
      <c r="A49" s="28"/>
      <c r="B49" s="28"/>
      <c r="C49" s="28"/>
      <c r="D49" s="28"/>
      <c r="E49" s="28"/>
      <c r="F49" s="28"/>
      <c r="G49" s="28"/>
      <c r="H49" s="28"/>
    </row>
    <row r="50" spans="1:8" ht="12.75" customHeight="1">
      <c r="A50" s="28"/>
      <c r="B50" s="28"/>
      <c r="C50" s="28"/>
      <c r="D50" s="28"/>
      <c r="E50" s="28"/>
      <c r="F50" s="28"/>
      <c r="G50" s="28"/>
      <c r="H50" s="28"/>
    </row>
    <row r="51" spans="1:8" ht="12.75" customHeight="1">
      <c r="A51" s="28"/>
      <c r="B51" s="28"/>
      <c r="C51" s="28"/>
      <c r="D51" s="28"/>
      <c r="E51" s="28"/>
      <c r="F51" s="28"/>
      <c r="G51" s="28"/>
      <c r="H51" s="28"/>
    </row>
    <row r="52" spans="1:8" ht="12.75" customHeight="1">
      <c r="A52" s="28"/>
      <c r="B52" s="28"/>
      <c r="C52" s="28"/>
      <c r="D52" s="28"/>
      <c r="E52" s="28"/>
      <c r="F52" s="28"/>
      <c r="G52" s="28"/>
      <c r="H52" s="28"/>
    </row>
    <row r="53" spans="1:8" ht="12.75" customHeight="1">
      <c r="A53" s="28"/>
      <c r="B53" s="28"/>
      <c r="C53" s="28"/>
      <c r="D53" s="28"/>
      <c r="E53" s="28"/>
      <c r="F53" s="28"/>
      <c r="G53" s="28"/>
      <c r="H53" s="28"/>
    </row>
    <row r="54" spans="1:8" ht="12.75" customHeight="1">
      <c r="A54" s="28"/>
      <c r="B54" s="28"/>
      <c r="C54" s="28"/>
      <c r="D54" s="28"/>
      <c r="E54" s="28"/>
      <c r="F54" s="28"/>
      <c r="G54" s="28"/>
      <c r="H54" s="28"/>
    </row>
    <row r="55" spans="1:8" ht="12.75" customHeight="1">
      <c r="A55" s="28"/>
      <c r="B55" s="28"/>
      <c r="C55" s="28"/>
      <c r="D55" s="28"/>
      <c r="E55" s="28"/>
      <c r="F55" s="28"/>
      <c r="G55" s="28"/>
      <c r="H55" s="28"/>
    </row>
    <row r="56" spans="1:8" ht="13.5" customHeight="1">
      <c r="A56" s="28"/>
      <c r="B56" s="28"/>
      <c r="C56" s="28"/>
      <c r="D56" s="28"/>
      <c r="E56" s="28"/>
      <c r="F56" s="28"/>
      <c r="G56" s="28"/>
      <c r="H56" s="28"/>
    </row>
    <row r="57" spans="1:8" ht="13.5" customHeight="1">
      <c r="A57" s="28"/>
      <c r="B57" s="28"/>
      <c r="C57" s="28"/>
      <c r="D57" s="28"/>
      <c r="E57" s="28"/>
      <c r="F57" s="28"/>
      <c r="G57" s="28"/>
      <c r="H57" s="28"/>
    </row>
    <row r="58" spans="1:8" ht="13.5" customHeight="1">
      <c r="A58" s="28"/>
      <c r="B58" s="28"/>
      <c r="C58" s="28"/>
      <c r="D58" s="28"/>
      <c r="E58" s="28"/>
      <c r="F58" s="28"/>
      <c r="G58" s="28"/>
      <c r="H58" s="28"/>
    </row>
    <row r="59" spans="1:8" ht="13.5" customHeight="1">
      <c r="A59" s="28"/>
      <c r="B59" s="28"/>
      <c r="C59" s="28"/>
      <c r="D59" s="28"/>
      <c r="E59" s="28"/>
      <c r="F59" s="28"/>
      <c r="G59" s="28"/>
      <c r="H59" s="28"/>
    </row>
    <row r="60" spans="1:8" ht="12.75" customHeight="1">
      <c r="A60" s="28"/>
      <c r="B60" s="28"/>
      <c r="C60" s="28"/>
      <c r="D60" s="28"/>
      <c r="E60" s="28"/>
      <c r="F60" s="28"/>
      <c r="G60" s="28"/>
      <c r="H60" s="28"/>
    </row>
    <row r="61" spans="1:8" ht="15.75" customHeight="1">
      <c r="A61" s="28"/>
      <c r="B61" s="28"/>
      <c r="C61" s="28"/>
      <c r="D61" s="28"/>
      <c r="E61" s="28"/>
      <c r="F61" s="28"/>
      <c r="G61" s="28"/>
      <c r="H61" s="28"/>
    </row>
    <row r="62" spans="1:8" ht="12.75" customHeight="1">
      <c r="A62" s="28"/>
      <c r="B62" s="28"/>
      <c r="C62" s="28"/>
      <c r="D62" s="28"/>
      <c r="E62" s="28"/>
      <c r="F62" s="28"/>
      <c r="G62" s="28"/>
      <c r="H62" s="28"/>
    </row>
    <row r="63" spans="1:8" ht="12.75" customHeight="1">
      <c r="A63" s="28"/>
      <c r="B63" s="28"/>
      <c r="C63" s="28"/>
      <c r="D63" s="28"/>
      <c r="E63" s="28"/>
      <c r="F63" s="28"/>
      <c r="G63" s="28"/>
      <c r="H63" s="28"/>
    </row>
    <row r="64" spans="1:8" ht="12.75" customHeight="1">
      <c r="A64" s="28"/>
      <c r="B64" s="28"/>
      <c r="C64" s="28"/>
      <c r="D64" s="28"/>
      <c r="E64" s="28"/>
      <c r="F64" s="28"/>
      <c r="G64" s="28"/>
      <c r="H64" s="28"/>
    </row>
    <row r="65" spans="1:8" ht="12.75" customHeight="1">
      <c r="A65" s="28"/>
      <c r="B65" s="28"/>
      <c r="C65" s="28"/>
      <c r="D65" s="28"/>
      <c r="E65" s="28"/>
      <c r="F65" s="28"/>
      <c r="G65" s="28"/>
      <c r="H65" s="28"/>
    </row>
    <row r="66" spans="1:8" ht="12.75" customHeight="1">
      <c r="A66" s="28"/>
      <c r="B66" s="28"/>
      <c r="C66" s="28"/>
      <c r="D66" s="28"/>
      <c r="E66" s="28"/>
      <c r="F66" s="28"/>
      <c r="G66" s="28"/>
      <c r="H66" s="28"/>
    </row>
    <row r="67" spans="1:8" ht="12.75" customHeight="1">
      <c r="A67" s="28"/>
      <c r="B67" s="28"/>
      <c r="C67" s="28"/>
      <c r="D67" s="28"/>
      <c r="E67" s="28"/>
      <c r="F67" s="28"/>
      <c r="G67" s="28"/>
      <c r="H67" s="28"/>
    </row>
    <row r="68" spans="1:8" ht="12.75" customHeight="1">
      <c r="A68" s="28"/>
      <c r="B68" s="28"/>
      <c r="C68" s="28"/>
      <c r="D68" s="28"/>
      <c r="E68" s="28"/>
      <c r="F68" s="28"/>
      <c r="G68" s="28"/>
      <c r="H68" s="28"/>
    </row>
    <row r="69" spans="1:8" ht="12.75" customHeight="1">
      <c r="A69" s="28"/>
      <c r="B69" s="28"/>
      <c r="C69" s="28"/>
      <c r="D69" s="28"/>
      <c r="E69" s="28"/>
      <c r="F69" s="28"/>
      <c r="G69" s="28"/>
      <c r="H69" s="28"/>
    </row>
    <row r="70" spans="1:8" ht="12.75" customHeight="1">
      <c r="A70" s="28"/>
      <c r="B70" s="28"/>
      <c r="C70" s="28"/>
      <c r="D70" s="28"/>
      <c r="E70" s="28"/>
      <c r="F70" s="28"/>
      <c r="G70" s="28"/>
      <c r="H70" s="28"/>
    </row>
    <row r="71" spans="1:8" ht="12.75" customHeight="1">
      <c r="A71" s="28"/>
      <c r="B71" s="28"/>
      <c r="C71" s="28"/>
      <c r="D71" s="28"/>
      <c r="E71" s="28"/>
      <c r="F71" s="28"/>
      <c r="G71" s="28"/>
      <c r="H71" s="28"/>
    </row>
    <row r="72" spans="1:8" ht="13.5" customHeight="1">
      <c r="A72" s="28"/>
      <c r="B72" s="28"/>
      <c r="C72" s="28"/>
      <c r="D72" s="28"/>
      <c r="E72" s="28"/>
      <c r="F72" s="28"/>
      <c r="G72" s="28"/>
      <c r="H72" s="28"/>
    </row>
    <row r="73" spans="1:8" ht="12.75" customHeight="1">
      <c r="A73" s="28"/>
      <c r="B73" s="28"/>
      <c r="C73" s="28"/>
      <c r="D73" s="28"/>
      <c r="E73" s="28"/>
      <c r="F73" s="28"/>
      <c r="G73" s="28"/>
      <c r="H73" s="28"/>
    </row>
    <row r="74" spans="1:8" ht="12.75" customHeight="1">
      <c r="A74" s="28"/>
      <c r="B74" s="28"/>
      <c r="C74" s="28"/>
      <c r="D74" s="28"/>
      <c r="E74" s="28"/>
      <c r="F74" s="28"/>
      <c r="G74" s="28"/>
      <c r="H74" s="28"/>
    </row>
    <row r="75" spans="1:8" ht="12.75" customHeight="1">
      <c r="A75" s="28"/>
      <c r="B75" s="28"/>
      <c r="C75" s="28"/>
      <c r="D75" s="28"/>
      <c r="E75" s="28"/>
      <c r="F75" s="28"/>
      <c r="G75" s="28"/>
      <c r="H75" s="28"/>
    </row>
    <row r="76" spans="1:8" ht="12.75" customHeight="1">
      <c r="A76" s="28"/>
      <c r="B76" s="28"/>
      <c r="C76" s="28"/>
      <c r="D76" s="28"/>
      <c r="E76" s="28"/>
      <c r="F76" s="28"/>
      <c r="G76" s="28"/>
      <c r="H76" s="28"/>
    </row>
    <row r="77" spans="1:8" ht="12.75" customHeight="1">
      <c r="A77" s="28"/>
      <c r="B77" s="28"/>
      <c r="C77" s="28"/>
      <c r="D77" s="28"/>
      <c r="E77" s="28"/>
      <c r="F77" s="28"/>
      <c r="G77" s="28"/>
      <c r="H77" s="28"/>
    </row>
    <row r="78" spans="1:8" ht="12.75" customHeight="1">
      <c r="A78" s="28"/>
      <c r="B78" s="28"/>
      <c r="C78" s="28"/>
      <c r="D78" s="28"/>
      <c r="E78" s="28"/>
      <c r="F78" s="28"/>
      <c r="G78" s="28"/>
      <c r="H78" s="28"/>
    </row>
    <row r="79" spans="1:8" ht="12.75" customHeight="1">
      <c r="A79" s="28"/>
      <c r="B79" s="28"/>
      <c r="C79" s="28"/>
      <c r="D79" s="28"/>
      <c r="E79" s="28"/>
      <c r="F79" s="28"/>
      <c r="G79" s="28"/>
      <c r="H79" s="28"/>
    </row>
    <row r="80" spans="1:8" ht="13.5" customHeight="1">
      <c r="A80" s="28"/>
      <c r="B80" s="28"/>
      <c r="C80" s="28"/>
      <c r="D80" s="28"/>
      <c r="E80" s="28"/>
      <c r="F80" s="28"/>
      <c r="G80" s="28"/>
      <c r="H80" s="28"/>
    </row>
    <row r="81" spans="1:8" ht="13.5" customHeight="1">
      <c r="A81" s="28"/>
      <c r="B81" s="28"/>
      <c r="C81" s="28"/>
      <c r="D81" s="28"/>
      <c r="E81" s="28"/>
      <c r="F81" s="28"/>
      <c r="G81" s="28"/>
      <c r="H81" s="28"/>
    </row>
    <row r="82" spans="1:8" ht="15.75" customHeight="1">
      <c r="A82" s="28"/>
      <c r="B82" s="28"/>
      <c r="C82" s="28"/>
      <c r="D82" s="28"/>
      <c r="E82" s="28"/>
      <c r="F82" s="28"/>
      <c r="G82" s="28"/>
      <c r="H82" s="28"/>
    </row>
    <row r="83" spans="1:8" ht="13.5" customHeight="1">
      <c r="A83" s="28"/>
      <c r="B83" s="28"/>
      <c r="C83" s="28"/>
      <c r="D83" s="28"/>
      <c r="E83" s="28"/>
      <c r="F83" s="28"/>
      <c r="G83" s="28"/>
      <c r="H83" s="28"/>
    </row>
    <row r="84" spans="1:8" ht="12.75" customHeight="1">
      <c r="A84" s="28"/>
      <c r="B84" s="28"/>
      <c r="C84" s="28"/>
      <c r="D84" s="28"/>
      <c r="E84" s="28"/>
      <c r="F84" s="28"/>
      <c r="G84" s="28"/>
      <c r="H84" s="28"/>
    </row>
    <row r="85" spans="1:8" ht="12.75" customHeight="1">
      <c r="A85" s="28"/>
      <c r="B85" s="28"/>
      <c r="C85" s="28"/>
      <c r="D85" s="28"/>
      <c r="E85" s="28"/>
      <c r="F85" s="28"/>
      <c r="G85" s="28"/>
      <c r="H85" s="28"/>
    </row>
    <row r="86" spans="1:8" ht="12.75" customHeight="1">
      <c r="A86" s="28"/>
      <c r="B86" s="28"/>
      <c r="C86" s="28"/>
      <c r="D86" s="28"/>
      <c r="E86" s="28"/>
      <c r="F86" s="28"/>
      <c r="G86" s="28"/>
      <c r="H86" s="28"/>
    </row>
    <row r="87" spans="1:8" ht="12.75" customHeight="1">
      <c r="A87" s="28"/>
      <c r="B87" s="28"/>
      <c r="C87" s="28"/>
      <c r="D87" s="28"/>
      <c r="E87" s="28"/>
      <c r="F87" s="28"/>
      <c r="G87" s="28"/>
      <c r="H87" s="28"/>
    </row>
    <row r="88" spans="1:8" ht="15.75" customHeight="1">
      <c r="A88" s="28"/>
      <c r="B88" s="28"/>
      <c r="C88" s="28"/>
      <c r="D88" s="28"/>
      <c r="E88" s="28"/>
      <c r="F88" s="28"/>
      <c r="G88" s="28"/>
      <c r="H88" s="28"/>
    </row>
    <row r="89" spans="1:8" ht="12.75" customHeight="1">
      <c r="A89" s="28"/>
      <c r="B89" s="28"/>
      <c r="C89" s="28"/>
      <c r="D89" s="28"/>
      <c r="E89" s="28"/>
      <c r="F89" s="28"/>
      <c r="G89" s="28"/>
      <c r="H89" s="28"/>
    </row>
    <row r="90" spans="1:8" ht="12.75" customHeight="1">
      <c r="A90" s="28"/>
      <c r="B90" s="28"/>
      <c r="C90" s="28"/>
      <c r="D90" s="28"/>
      <c r="E90" s="28"/>
      <c r="F90" s="28"/>
      <c r="G90" s="28"/>
      <c r="H90" s="28"/>
    </row>
    <row r="91" spans="1:8" ht="12.75" customHeight="1">
      <c r="A91" s="28"/>
      <c r="B91" s="28"/>
      <c r="C91" s="28"/>
      <c r="D91" s="28"/>
      <c r="E91" s="28"/>
      <c r="F91" s="28"/>
      <c r="G91" s="28"/>
      <c r="H91" s="28"/>
    </row>
    <row r="92" spans="1:8" ht="12.75" customHeight="1">
      <c r="A92" s="28"/>
      <c r="B92" s="28"/>
      <c r="C92" s="28"/>
      <c r="D92" s="28"/>
      <c r="E92" s="28"/>
      <c r="F92" s="28"/>
      <c r="G92" s="28"/>
      <c r="H92" s="28"/>
    </row>
    <row r="93" spans="1:8" ht="13.5" customHeight="1">
      <c r="A93" s="28"/>
      <c r="B93" s="28"/>
      <c r="C93" s="28"/>
      <c r="D93" s="28"/>
      <c r="E93" s="28"/>
      <c r="F93" s="28"/>
      <c r="G93" s="28"/>
      <c r="H93" s="28"/>
    </row>
    <row r="94" spans="1:8" ht="15.75" customHeight="1">
      <c r="A94" s="28"/>
      <c r="B94" s="28"/>
      <c r="C94" s="28"/>
      <c r="D94" s="28"/>
      <c r="E94" s="28"/>
      <c r="F94" s="28"/>
      <c r="G94" s="28"/>
      <c r="H94" s="28"/>
    </row>
    <row r="95" spans="1:8" ht="12.75" customHeight="1">
      <c r="A95" s="28"/>
      <c r="B95" s="28"/>
      <c r="C95" s="28"/>
      <c r="D95" s="28"/>
      <c r="E95" s="28"/>
      <c r="F95" s="28"/>
      <c r="G95" s="28"/>
      <c r="H95" s="28"/>
    </row>
    <row r="96" spans="1:8" ht="12.75" customHeight="1">
      <c r="A96" s="28"/>
      <c r="B96" s="28"/>
      <c r="C96" s="28"/>
      <c r="D96" s="28"/>
      <c r="E96" s="28"/>
      <c r="F96" s="28"/>
      <c r="G96" s="28"/>
      <c r="H96" s="28"/>
    </row>
    <row r="97" spans="1:8" ht="12.75" customHeight="1">
      <c r="A97" s="28"/>
      <c r="B97" s="28"/>
      <c r="C97" s="28"/>
      <c r="D97" s="28"/>
      <c r="E97" s="28"/>
      <c r="F97" s="28"/>
      <c r="G97" s="28"/>
      <c r="H97" s="28"/>
    </row>
    <row r="98" spans="1:8" ht="13.5" customHeight="1">
      <c r="A98" s="28"/>
      <c r="B98" s="28"/>
      <c r="C98" s="28"/>
      <c r="D98" s="28"/>
      <c r="E98" s="28"/>
      <c r="F98" s="28"/>
      <c r="G98" s="28"/>
      <c r="H98" s="28"/>
    </row>
    <row r="99" spans="1:8" ht="12.75" customHeight="1">
      <c r="A99" s="28"/>
      <c r="B99" s="28"/>
      <c r="C99" s="28"/>
      <c r="D99" s="28"/>
      <c r="E99" s="28"/>
      <c r="F99" s="28"/>
      <c r="G99" s="28"/>
      <c r="H99" s="28"/>
    </row>
    <row r="100" spans="1:8" ht="12.75" customHeight="1">
      <c r="A100" s="28"/>
      <c r="B100" s="28"/>
      <c r="C100" s="28"/>
      <c r="D100" s="28"/>
      <c r="E100" s="28"/>
      <c r="F100" s="28"/>
      <c r="G100" s="28"/>
      <c r="H100" s="28"/>
    </row>
    <row r="101" spans="1:8" ht="12.75" customHeight="1">
      <c r="A101" s="28"/>
      <c r="B101" s="28"/>
      <c r="C101" s="28"/>
      <c r="D101" s="28"/>
      <c r="E101" s="28"/>
      <c r="F101" s="28"/>
      <c r="G101" s="28"/>
      <c r="H101" s="28"/>
    </row>
    <row r="102" spans="1:8" ht="12.75" customHeight="1">
      <c r="A102" s="28"/>
      <c r="B102" s="28"/>
      <c r="C102" s="28"/>
      <c r="D102" s="28"/>
      <c r="E102" s="28"/>
      <c r="F102" s="28"/>
      <c r="G102" s="28"/>
      <c r="H102" s="28"/>
    </row>
    <row r="103" spans="1:8" ht="12.75" customHeight="1">
      <c r="A103" s="28"/>
      <c r="B103" s="28"/>
      <c r="C103" s="28"/>
      <c r="D103" s="28"/>
      <c r="E103" s="28"/>
      <c r="F103" s="28"/>
      <c r="G103" s="28"/>
      <c r="H103" s="28"/>
    </row>
    <row r="104" spans="1:8" ht="12.75" customHeight="1">
      <c r="A104" s="28"/>
      <c r="B104" s="28"/>
      <c r="C104" s="28"/>
      <c r="D104" s="28"/>
      <c r="E104" s="28"/>
      <c r="F104" s="28"/>
      <c r="G104" s="28"/>
      <c r="H104" s="28"/>
    </row>
    <row r="105" spans="1:8" ht="13.5" customHeight="1">
      <c r="A105" s="28"/>
      <c r="B105" s="28"/>
      <c r="C105" s="28"/>
      <c r="D105" s="28"/>
      <c r="E105" s="28"/>
      <c r="F105" s="28"/>
      <c r="G105" s="28"/>
      <c r="H105" s="28"/>
    </row>
    <row r="106" spans="1:8" ht="12.75" customHeight="1">
      <c r="A106" s="28"/>
      <c r="B106" s="28"/>
      <c r="C106" s="28"/>
      <c r="D106" s="28"/>
      <c r="E106" s="28"/>
      <c r="F106" s="28"/>
      <c r="G106" s="28"/>
      <c r="H106" s="28"/>
    </row>
    <row r="107" spans="1:8" ht="12.75" customHeight="1">
      <c r="A107" s="28"/>
      <c r="B107" s="28"/>
      <c r="C107" s="28"/>
      <c r="D107" s="28"/>
      <c r="E107" s="28"/>
      <c r="F107" s="28"/>
      <c r="G107" s="28"/>
      <c r="H107" s="28"/>
    </row>
    <row r="108" spans="1:8" ht="12.75" customHeight="1">
      <c r="A108" s="28"/>
      <c r="B108" s="28"/>
      <c r="C108" s="28"/>
      <c r="D108" s="28"/>
      <c r="E108" s="28"/>
      <c r="F108" s="28"/>
      <c r="G108" s="28"/>
      <c r="H108" s="28"/>
    </row>
    <row r="109" spans="1:8" ht="12.75" customHeight="1">
      <c r="A109" s="28"/>
      <c r="B109" s="28"/>
      <c r="C109" s="28"/>
      <c r="D109" s="28"/>
      <c r="E109" s="28"/>
      <c r="F109" s="28"/>
      <c r="G109" s="28"/>
      <c r="H109" s="28"/>
    </row>
    <row r="110" spans="1:8" ht="12.75" customHeight="1">
      <c r="A110" s="28"/>
      <c r="B110" s="28"/>
      <c r="C110" s="28"/>
      <c r="D110" s="28"/>
      <c r="E110" s="28"/>
      <c r="F110" s="28"/>
      <c r="G110" s="28"/>
      <c r="H110" s="28"/>
    </row>
    <row r="111" spans="1:8" ht="12.75" customHeight="1">
      <c r="A111" s="28"/>
      <c r="B111" s="28"/>
      <c r="C111" s="28"/>
      <c r="D111" s="28"/>
      <c r="E111" s="28"/>
      <c r="F111" s="28"/>
      <c r="G111" s="28"/>
      <c r="H111" s="28"/>
    </row>
    <row r="112" spans="1:8" ht="12.75" customHeight="1">
      <c r="A112" s="28"/>
      <c r="B112" s="28"/>
      <c r="C112" s="28"/>
      <c r="D112" s="28"/>
      <c r="E112" s="28"/>
      <c r="F112" s="28"/>
      <c r="G112" s="28"/>
      <c r="H112" s="28"/>
    </row>
    <row r="113" spans="1:8" ht="12.75" customHeight="1">
      <c r="A113" s="28"/>
      <c r="B113" s="28"/>
      <c r="C113" s="28"/>
      <c r="D113" s="28"/>
      <c r="E113" s="28"/>
      <c r="F113" s="28"/>
      <c r="G113" s="28"/>
      <c r="H113" s="28"/>
    </row>
    <row r="114" spans="1:8" ht="12.75" customHeight="1">
      <c r="A114" s="28"/>
      <c r="B114" s="28"/>
      <c r="C114" s="28"/>
      <c r="D114" s="28"/>
      <c r="E114" s="28"/>
      <c r="F114" s="28"/>
      <c r="G114" s="28"/>
      <c r="H114" s="28"/>
    </row>
    <row r="115" spans="1:8" ht="12.75" customHeight="1">
      <c r="A115" s="28"/>
      <c r="B115" s="28"/>
      <c r="C115" s="28"/>
      <c r="D115" s="28"/>
      <c r="E115" s="28"/>
      <c r="F115" s="28"/>
      <c r="G115" s="28"/>
      <c r="H115" s="28"/>
    </row>
    <row r="116" spans="1:8" ht="12.75" customHeight="1">
      <c r="A116" s="28"/>
      <c r="B116" s="28"/>
      <c r="C116" s="28"/>
      <c r="D116" s="28"/>
      <c r="E116" s="28"/>
      <c r="F116" s="28"/>
      <c r="G116" s="28"/>
      <c r="H116" s="28"/>
    </row>
    <row r="117" spans="1:8" ht="15" customHeight="1">
      <c r="A117" s="28"/>
      <c r="B117" s="28"/>
      <c r="C117" s="28"/>
      <c r="D117" s="28"/>
      <c r="E117" s="28"/>
      <c r="F117" s="28"/>
      <c r="G117" s="28"/>
      <c r="H117" s="28"/>
    </row>
    <row r="118" spans="1:8" ht="12.75" customHeight="1">
      <c r="A118" s="28"/>
      <c r="B118" s="28"/>
      <c r="C118" s="28"/>
      <c r="D118" s="28"/>
      <c r="E118" s="28"/>
      <c r="F118" s="28"/>
      <c r="G118" s="28"/>
      <c r="H118" s="28"/>
    </row>
    <row r="119" spans="1:8" ht="12.75" customHeight="1">
      <c r="A119" s="28"/>
      <c r="B119" s="28"/>
      <c r="C119" s="28"/>
      <c r="D119" s="28"/>
      <c r="E119" s="28"/>
      <c r="F119" s="28"/>
      <c r="G119" s="28"/>
      <c r="H119" s="28"/>
    </row>
    <row r="120" spans="1:8" ht="12.75" customHeight="1">
      <c r="A120" s="28"/>
      <c r="B120" s="28"/>
      <c r="C120" s="28"/>
      <c r="D120" s="28"/>
      <c r="E120" s="28"/>
      <c r="F120" s="28"/>
      <c r="G120" s="28"/>
      <c r="H120" s="28"/>
    </row>
    <row r="121" spans="1:8" ht="12.75" customHeight="1">
      <c r="A121" s="28"/>
      <c r="B121" s="28"/>
      <c r="C121" s="28"/>
      <c r="D121" s="28"/>
      <c r="E121" s="28"/>
      <c r="F121" s="28"/>
      <c r="G121" s="28"/>
      <c r="H121" s="28"/>
    </row>
    <row r="122" spans="1:8" ht="12.75" customHeight="1">
      <c r="A122" s="28"/>
      <c r="B122" s="28"/>
      <c r="C122" s="28"/>
      <c r="D122" s="28"/>
      <c r="E122" s="28"/>
      <c r="F122" s="28"/>
      <c r="G122" s="28"/>
      <c r="H122" s="28"/>
    </row>
    <row r="123" spans="1:8" ht="12.75" customHeight="1">
      <c r="A123" s="28"/>
      <c r="B123" s="28"/>
      <c r="C123" s="28"/>
      <c r="D123" s="28"/>
      <c r="E123" s="28"/>
      <c r="F123" s="28"/>
      <c r="G123" s="28"/>
      <c r="H123" s="28"/>
    </row>
    <row r="124" spans="1:8" ht="13.5" customHeight="1">
      <c r="A124" s="28"/>
      <c r="B124" s="28"/>
      <c r="C124" s="28"/>
      <c r="D124" s="28"/>
      <c r="E124" s="28"/>
      <c r="F124" s="28"/>
      <c r="G124" s="28"/>
      <c r="H124" s="28"/>
    </row>
    <row r="125" spans="1:8" ht="12.75" customHeight="1">
      <c r="A125" s="28"/>
      <c r="B125" s="28"/>
      <c r="C125" s="28"/>
      <c r="D125" s="28"/>
      <c r="E125" s="28"/>
      <c r="F125" s="28"/>
      <c r="G125" s="28"/>
      <c r="H125" s="28"/>
    </row>
    <row r="126" spans="1:8" ht="13.5" customHeight="1">
      <c r="A126" s="28"/>
      <c r="B126" s="28"/>
      <c r="C126" s="28"/>
      <c r="D126" s="28"/>
      <c r="E126" s="28"/>
      <c r="F126" s="28"/>
      <c r="G126" s="28"/>
      <c r="H126" s="28"/>
    </row>
    <row r="127" spans="1:8" ht="13.5" customHeight="1">
      <c r="A127" s="28"/>
      <c r="B127" s="28"/>
      <c r="C127" s="28"/>
      <c r="D127" s="28"/>
      <c r="E127" s="28"/>
      <c r="F127" s="28"/>
      <c r="G127" s="28"/>
      <c r="H127" s="28"/>
    </row>
    <row r="128" spans="1:8" ht="12.75" customHeight="1">
      <c r="A128" s="28"/>
      <c r="B128" s="28"/>
      <c r="C128" s="28"/>
      <c r="D128" s="28"/>
      <c r="E128" s="28"/>
      <c r="F128" s="28"/>
      <c r="G128" s="28"/>
      <c r="H128" s="28"/>
    </row>
    <row r="129" spans="1:8" ht="14.25" customHeight="1">
      <c r="A129" s="28"/>
      <c r="B129" s="28"/>
      <c r="C129" s="28"/>
      <c r="D129" s="28"/>
      <c r="E129" s="28"/>
      <c r="F129" s="28"/>
      <c r="G129" s="28"/>
      <c r="H129" s="28"/>
    </row>
    <row r="130" spans="1:8" ht="12.75" customHeight="1">
      <c r="A130" s="28"/>
      <c r="B130" s="28"/>
      <c r="C130" s="28"/>
      <c r="D130" s="28"/>
      <c r="E130" s="28"/>
      <c r="F130" s="28"/>
      <c r="G130" s="28"/>
      <c r="H130" s="28"/>
    </row>
    <row r="131" spans="1:8" ht="12.75" customHeight="1">
      <c r="A131" s="28"/>
      <c r="B131" s="28"/>
      <c r="C131" s="28"/>
      <c r="D131" s="28"/>
      <c r="E131" s="28"/>
      <c r="F131" s="28"/>
      <c r="G131" s="28"/>
      <c r="H131" s="28"/>
    </row>
    <row r="132" spans="1:8" ht="12.75" customHeight="1">
      <c r="A132" s="28"/>
      <c r="B132" s="28"/>
      <c r="C132" s="28"/>
      <c r="D132" s="28"/>
      <c r="E132" s="28"/>
      <c r="F132" s="28"/>
      <c r="G132" s="28"/>
      <c r="H132" s="28"/>
    </row>
    <row r="133" spans="1:8" ht="12.75" customHeight="1">
      <c r="A133" s="28"/>
      <c r="B133" s="28"/>
      <c r="C133" s="28"/>
      <c r="D133" s="28"/>
      <c r="E133" s="28"/>
      <c r="F133" s="28"/>
      <c r="G133" s="28"/>
      <c r="H133" s="28"/>
    </row>
    <row r="134" spans="1:8" ht="12.75" customHeight="1">
      <c r="A134" s="28"/>
      <c r="B134" s="28"/>
      <c r="C134" s="28"/>
      <c r="D134" s="28"/>
      <c r="E134" s="28"/>
      <c r="F134" s="28"/>
      <c r="G134" s="28"/>
      <c r="H134" s="28"/>
    </row>
    <row r="135" spans="1:8" ht="12" customHeight="1">
      <c r="A135" s="28"/>
      <c r="B135" s="28"/>
      <c r="C135" s="28"/>
      <c r="D135" s="28"/>
      <c r="E135" s="28"/>
      <c r="F135" s="28"/>
      <c r="G135" s="28"/>
      <c r="H135" s="28"/>
    </row>
    <row r="136" spans="1:8" ht="12.75" customHeight="1">
      <c r="A136" s="28"/>
      <c r="B136" s="28"/>
      <c r="C136" s="28"/>
      <c r="D136" s="28"/>
      <c r="E136" s="28"/>
      <c r="F136" s="28"/>
      <c r="G136" s="28"/>
      <c r="H136" s="28"/>
    </row>
    <row r="137" spans="1:8" ht="12.75" customHeight="1">
      <c r="A137" s="28"/>
      <c r="B137" s="28"/>
      <c r="C137" s="28"/>
      <c r="D137" s="28"/>
      <c r="E137" s="28"/>
      <c r="F137" s="28"/>
      <c r="G137" s="28"/>
      <c r="H137" s="28"/>
    </row>
    <row r="138" spans="1:8" ht="13.5" customHeight="1">
      <c r="A138" s="28"/>
      <c r="B138" s="28"/>
      <c r="C138" s="28"/>
      <c r="D138" s="28"/>
      <c r="E138" s="28"/>
      <c r="F138" s="28"/>
      <c r="G138" s="28"/>
      <c r="H138" s="28"/>
    </row>
    <row r="139" spans="1:8" ht="12.75" customHeight="1">
      <c r="A139" s="28"/>
      <c r="B139" s="28"/>
      <c r="C139" s="28"/>
      <c r="D139" s="28"/>
      <c r="E139" s="28"/>
      <c r="F139" s="28"/>
      <c r="G139" s="28"/>
      <c r="H139" s="28"/>
    </row>
    <row r="140" spans="1:8" ht="13.5" customHeight="1">
      <c r="A140" s="28"/>
      <c r="B140" s="28"/>
      <c r="C140" s="28"/>
      <c r="D140" s="28"/>
      <c r="E140" s="28"/>
      <c r="F140" s="28"/>
      <c r="G140" s="28"/>
      <c r="H140" s="28"/>
    </row>
    <row r="141" spans="1:8" ht="11.25" customHeight="1">
      <c r="A141" s="28"/>
      <c r="B141" s="28"/>
      <c r="C141" s="28"/>
      <c r="D141" s="28"/>
      <c r="E141" s="28"/>
      <c r="F141" s="28"/>
      <c r="G141" s="28"/>
      <c r="H141" s="28"/>
    </row>
    <row r="142" spans="1:8" ht="12.75" customHeight="1">
      <c r="A142" s="28"/>
      <c r="B142" s="28"/>
      <c r="C142" s="28"/>
      <c r="D142" s="28"/>
      <c r="E142" s="28"/>
      <c r="F142" s="28"/>
      <c r="G142" s="28"/>
      <c r="H142" s="28"/>
    </row>
    <row r="143" spans="1:8" ht="12.75" customHeight="1">
      <c r="A143" s="28"/>
      <c r="B143" s="28"/>
      <c r="C143" s="28"/>
      <c r="D143" s="28"/>
      <c r="E143" s="28"/>
      <c r="F143" s="28"/>
      <c r="G143" s="28"/>
      <c r="H143" s="28"/>
    </row>
    <row r="144" spans="1:8" ht="12.75" customHeight="1">
      <c r="A144" s="28"/>
      <c r="B144" s="28"/>
      <c r="C144" s="28"/>
      <c r="D144" s="28"/>
      <c r="E144" s="28"/>
      <c r="F144" s="28"/>
      <c r="G144" s="28"/>
      <c r="H144" s="28"/>
    </row>
    <row r="145" spans="1:8" ht="12.75" customHeight="1">
      <c r="A145" s="28"/>
      <c r="B145" s="28"/>
      <c r="C145" s="28"/>
      <c r="D145" s="28"/>
      <c r="E145" s="28"/>
      <c r="F145" s="28"/>
      <c r="G145" s="28"/>
      <c r="H145" s="28"/>
    </row>
    <row r="146" spans="1:8" ht="12.75" customHeight="1">
      <c r="A146" s="28"/>
      <c r="B146" s="28"/>
      <c r="C146" s="28"/>
      <c r="D146" s="28"/>
      <c r="E146" s="28"/>
      <c r="F146" s="28"/>
      <c r="G146" s="28"/>
      <c r="H146" s="28"/>
    </row>
    <row r="147" spans="1:8" ht="12.75" customHeight="1">
      <c r="A147" s="28"/>
      <c r="B147" s="28"/>
      <c r="C147" s="28"/>
      <c r="D147" s="28"/>
      <c r="E147" s="28"/>
      <c r="F147" s="28"/>
      <c r="G147" s="28"/>
      <c r="H147" s="28"/>
    </row>
    <row r="148" spans="1:8" ht="13.5" customHeight="1">
      <c r="A148" s="28"/>
      <c r="B148" s="28"/>
      <c r="C148" s="28"/>
      <c r="D148" s="28"/>
      <c r="E148" s="28"/>
      <c r="F148" s="28"/>
      <c r="G148" s="28"/>
      <c r="H148" s="28"/>
    </row>
    <row r="149" spans="1:8" ht="13.5" customHeight="1">
      <c r="A149" s="28"/>
      <c r="B149" s="28"/>
      <c r="C149" s="28"/>
      <c r="D149" s="28"/>
      <c r="E149" s="28"/>
      <c r="F149" s="28"/>
      <c r="G149" s="28"/>
      <c r="H149" s="28"/>
    </row>
    <row r="150" spans="1:8" ht="13.5" customHeight="1">
      <c r="A150" s="28"/>
      <c r="B150" s="28"/>
      <c r="C150" s="28"/>
      <c r="D150" s="28"/>
      <c r="E150" s="28"/>
      <c r="F150" s="28"/>
      <c r="G150" s="28"/>
      <c r="H150" s="28"/>
    </row>
    <row r="151" spans="1:8" ht="13.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4.25" customHeight="1">
      <c r="A152" s="28"/>
      <c r="B152" s="28"/>
      <c r="C152" s="28"/>
      <c r="D152" s="28"/>
      <c r="E152" s="28"/>
      <c r="F152" s="28"/>
      <c r="G152" s="28"/>
      <c r="H152" s="28"/>
    </row>
    <row r="153" spans="1:8" ht="12.75" customHeight="1">
      <c r="A153" s="28"/>
      <c r="B153" s="28"/>
      <c r="C153" s="28"/>
      <c r="D153" s="28"/>
      <c r="E153" s="28"/>
      <c r="F153" s="28"/>
      <c r="G153" s="28"/>
      <c r="H153" s="28"/>
    </row>
    <row r="154" spans="1:8" ht="12.75" customHeight="1">
      <c r="A154" s="28"/>
      <c r="B154" s="28"/>
      <c r="C154" s="28"/>
      <c r="D154" s="28"/>
      <c r="E154" s="28"/>
      <c r="F154" s="28"/>
      <c r="G154" s="28"/>
      <c r="H154" s="28"/>
    </row>
    <row r="155" spans="1:8" ht="12.75" customHeight="1">
      <c r="A155" s="28"/>
      <c r="B155" s="28"/>
      <c r="C155" s="28"/>
      <c r="D155" s="28"/>
      <c r="E155" s="28"/>
      <c r="F155" s="28"/>
      <c r="G155" s="28"/>
      <c r="H155" s="28"/>
    </row>
    <row r="156" spans="1:8" ht="12.75" customHeight="1">
      <c r="A156" s="28"/>
      <c r="B156" s="28"/>
      <c r="C156" s="28"/>
      <c r="D156" s="28"/>
      <c r="E156" s="28"/>
      <c r="F156" s="28"/>
      <c r="G156" s="28"/>
      <c r="H156" s="28"/>
    </row>
    <row r="157" spans="1:8" ht="12.75" customHeight="1">
      <c r="A157" s="28"/>
      <c r="B157" s="28"/>
      <c r="C157" s="28"/>
      <c r="D157" s="28"/>
      <c r="E157" s="28"/>
      <c r="F157" s="28"/>
      <c r="G157" s="28"/>
      <c r="H157" s="28"/>
    </row>
    <row r="158" spans="1:8" ht="12.75" customHeight="1">
      <c r="A158" s="28"/>
      <c r="B158" s="28"/>
      <c r="C158" s="28"/>
      <c r="D158" s="28"/>
      <c r="E158" s="28"/>
      <c r="F158" s="28"/>
      <c r="G158" s="28"/>
      <c r="H158" s="28"/>
    </row>
    <row r="159" spans="1:8" ht="12.75" customHeight="1">
      <c r="A159" s="28"/>
      <c r="B159" s="28"/>
      <c r="C159" s="28"/>
      <c r="D159" s="28"/>
      <c r="E159" s="28"/>
      <c r="F159" s="28"/>
      <c r="G159" s="28"/>
      <c r="H159" s="28"/>
    </row>
    <row r="160" spans="1:8" ht="12.75" customHeight="1">
      <c r="A160" s="28"/>
      <c r="B160" s="28"/>
      <c r="C160" s="28"/>
      <c r="D160" s="28"/>
      <c r="E160" s="28"/>
      <c r="F160" s="28"/>
      <c r="G160" s="28"/>
      <c r="H160" s="28"/>
    </row>
    <row r="161" spans="1:8" ht="13.5" customHeight="1">
      <c r="A161" s="28"/>
      <c r="B161" s="28"/>
      <c r="C161" s="28"/>
      <c r="D161" s="28"/>
      <c r="E161" s="28"/>
      <c r="F161" s="28"/>
      <c r="G161" s="28"/>
      <c r="H161" s="28"/>
    </row>
    <row r="162" spans="1:8" ht="12.75" customHeight="1">
      <c r="A162" s="28"/>
      <c r="B162" s="28"/>
      <c r="C162" s="28"/>
      <c r="D162" s="28"/>
      <c r="E162" s="28"/>
      <c r="F162" s="28"/>
      <c r="G162" s="28"/>
      <c r="H162" s="28"/>
    </row>
    <row r="163" spans="1:8" ht="15" customHeight="1">
      <c r="A163" s="28"/>
      <c r="B163" s="28"/>
      <c r="C163" s="28"/>
      <c r="D163" s="28"/>
      <c r="E163" s="28"/>
      <c r="F163" s="28"/>
      <c r="G163" s="28"/>
      <c r="H163" s="28"/>
    </row>
    <row r="164" spans="1:8" ht="11.25" customHeight="1">
      <c r="A164" s="28"/>
      <c r="B164" s="28"/>
      <c r="C164" s="28"/>
      <c r="D164" s="28"/>
      <c r="E164" s="28"/>
      <c r="F164" s="28"/>
      <c r="G164" s="28"/>
      <c r="H164" s="28"/>
    </row>
    <row r="165" spans="1:8" ht="12.75" customHeight="1">
      <c r="A165" s="28"/>
      <c r="B165" s="28"/>
      <c r="C165" s="28"/>
      <c r="D165" s="28"/>
      <c r="E165" s="28"/>
      <c r="F165" s="28"/>
      <c r="G165" s="28"/>
      <c r="H165" s="28"/>
    </row>
    <row r="166" spans="1:8" ht="12.75" customHeight="1">
      <c r="A166" s="28"/>
      <c r="B166" s="28"/>
      <c r="C166" s="28"/>
      <c r="D166" s="28"/>
      <c r="E166" s="28"/>
      <c r="F166" s="28"/>
      <c r="G166" s="28"/>
      <c r="H166" s="28"/>
    </row>
    <row r="167" spans="1:8" ht="12.75" customHeight="1">
      <c r="A167" s="28"/>
      <c r="B167" s="28"/>
      <c r="C167" s="28"/>
      <c r="D167" s="28"/>
      <c r="E167" s="28"/>
      <c r="F167" s="28"/>
      <c r="G167" s="28"/>
      <c r="H167" s="28"/>
    </row>
    <row r="168" spans="1:8" ht="12.75" customHeight="1">
      <c r="A168" s="28"/>
      <c r="B168" s="28"/>
      <c r="C168" s="28"/>
      <c r="D168" s="28"/>
      <c r="E168" s="28"/>
      <c r="F168" s="28"/>
      <c r="G168" s="28"/>
      <c r="H168" s="28"/>
    </row>
    <row r="169" spans="1:8" ht="12.75" customHeight="1">
      <c r="A169" s="28"/>
      <c r="B169" s="28"/>
      <c r="C169" s="28"/>
      <c r="D169" s="28"/>
      <c r="E169" s="28"/>
      <c r="F169" s="28"/>
      <c r="G169" s="28"/>
      <c r="H169" s="28"/>
    </row>
    <row r="170" spans="1:8" ht="12.75" customHeight="1">
      <c r="A170" s="28"/>
      <c r="B170" s="28"/>
      <c r="C170" s="28"/>
      <c r="D170" s="28"/>
      <c r="E170" s="28"/>
      <c r="F170" s="28"/>
      <c r="G170" s="28"/>
      <c r="H170" s="28"/>
    </row>
    <row r="171" spans="1:8" ht="14.25" customHeight="1">
      <c r="A171" s="28"/>
      <c r="B171" s="28"/>
      <c r="C171" s="28"/>
      <c r="D171" s="28"/>
      <c r="E171" s="28"/>
      <c r="F171" s="28"/>
      <c r="G171" s="28"/>
      <c r="H171" s="28"/>
    </row>
    <row r="172" spans="1:8" ht="13.5" customHeight="1">
      <c r="A172" s="28"/>
      <c r="B172" s="28"/>
      <c r="C172" s="28"/>
      <c r="D172" s="28"/>
      <c r="E172" s="28"/>
      <c r="F172" s="28"/>
      <c r="G172" s="28"/>
      <c r="H172" s="28"/>
    </row>
    <row r="173" spans="1:8" ht="12.75" customHeight="1">
      <c r="A173" s="28"/>
      <c r="B173" s="28"/>
      <c r="C173" s="28"/>
      <c r="D173" s="28"/>
      <c r="E173" s="28"/>
      <c r="F173" s="28"/>
      <c r="G173" s="28"/>
      <c r="H173" s="28"/>
    </row>
    <row r="174" spans="1:8" ht="13.5" customHeight="1">
      <c r="A174" s="28"/>
      <c r="B174" s="28"/>
      <c r="C174" s="28"/>
      <c r="D174" s="28"/>
      <c r="E174" s="28"/>
      <c r="F174" s="28"/>
      <c r="G174" s="28"/>
      <c r="H174" s="28"/>
    </row>
    <row r="175" spans="1:8" ht="12.75" customHeight="1">
      <c r="A175" s="28"/>
      <c r="B175" s="28"/>
      <c r="C175" s="28"/>
      <c r="D175" s="28"/>
      <c r="E175" s="28"/>
      <c r="F175" s="28"/>
      <c r="G175" s="28"/>
      <c r="H175" s="28"/>
    </row>
    <row r="176" spans="1:8" ht="12.75" customHeight="1">
      <c r="A176" s="28"/>
      <c r="B176" s="28"/>
      <c r="C176" s="28"/>
      <c r="D176" s="28"/>
      <c r="E176" s="28"/>
      <c r="F176" s="28"/>
      <c r="G176" s="28"/>
      <c r="H176" s="28"/>
    </row>
    <row r="177" spans="1:8" ht="12.75" customHeight="1">
      <c r="A177" s="28"/>
      <c r="B177" s="28"/>
      <c r="C177" s="28"/>
      <c r="D177" s="28"/>
      <c r="E177" s="28"/>
      <c r="F177" s="28"/>
      <c r="G177" s="28"/>
      <c r="H177" s="28"/>
    </row>
    <row r="178" spans="1:8" ht="12.75" customHeight="1">
      <c r="A178" s="28"/>
      <c r="B178" s="28"/>
      <c r="C178" s="28"/>
      <c r="D178" s="28"/>
      <c r="E178" s="28"/>
      <c r="F178" s="28"/>
      <c r="G178" s="28"/>
      <c r="H178" s="28"/>
    </row>
    <row r="179" spans="1:8" ht="15.75" customHeight="1">
      <c r="A179" s="28"/>
      <c r="B179" s="28"/>
      <c r="C179" s="28"/>
      <c r="D179" s="28"/>
      <c r="E179" s="28"/>
      <c r="F179" s="28"/>
      <c r="G179" s="28"/>
      <c r="H179" s="28"/>
    </row>
    <row r="180" spans="1:8" ht="12.75" customHeight="1">
      <c r="A180" s="28"/>
      <c r="B180" s="28"/>
      <c r="C180" s="28"/>
      <c r="D180" s="28"/>
      <c r="E180" s="28"/>
      <c r="F180" s="28"/>
      <c r="G180" s="28"/>
      <c r="H180" s="28"/>
    </row>
    <row r="181" spans="1:8" ht="12.75" customHeight="1">
      <c r="A181" s="28"/>
      <c r="B181" s="28"/>
      <c r="C181" s="28"/>
      <c r="D181" s="28"/>
      <c r="E181" s="28"/>
      <c r="F181" s="28"/>
      <c r="G181" s="28"/>
      <c r="H181" s="28"/>
    </row>
    <row r="182" spans="1:8" ht="12.75" customHeight="1">
      <c r="A182" s="28"/>
      <c r="B182" s="28"/>
      <c r="C182" s="28"/>
      <c r="D182" s="28"/>
      <c r="E182" s="28"/>
      <c r="F182" s="28"/>
      <c r="G182" s="28"/>
      <c r="H182" s="28"/>
    </row>
    <row r="183" spans="1:8" ht="12.75" customHeight="1">
      <c r="A183" s="28"/>
      <c r="B183" s="28"/>
      <c r="C183" s="28"/>
      <c r="D183" s="28"/>
      <c r="E183" s="28"/>
      <c r="F183" s="28"/>
      <c r="G183" s="28"/>
      <c r="H183" s="28"/>
    </row>
    <row r="184" spans="1:8" ht="12.75" customHeight="1">
      <c r="A184" s="28"/>
      <c r="B184" s="28"/>
      <c r="C184" s="28"/>
      <c r="D184" s="28"/>
      <c r="E184" s="28"/>
      <c r="F184" s="28"/>
      <c r="G184" s="28"/>
      <c r="H184" s="28"/>
    </row>
    <row r="185" spans="1:8" ht="12.75" customHeight="1">
      <c r="A185" s="28"/>
      <c r="B185" s="28"/>
      <c r="C185" s="28"/>
      <c r="D185" s="28"/>
      <c r="E185" s="28"/>
      <c r="F185" s="28"/>
      <c r="G185" s="28"/>
      <c r="H185" s="28"/>
    </row>
    <row r="186" spans="1:8" ht="12.75" customHeight="1">
      <c r="A186" s="28"/>
      <c r="B186" s="28"/>
      <c r="C186" s="28"/>
      <c r="D186" s="28"/>
      <c r="E186" s="28"/>
      <c r="F186" s="28"/>
      <c r="G186" s="28"/>
      <c r="H186" s="28"/>
    </row>
    <row r="187" spans="1:8" ht="12.75" customHeight="1">
      <c r="A187" s="28"/>
      <c r="B187" s="28"/>
      <c r="C187" s="28"/>
      <c r="D187" s="28"/>
      <c r="E187" s="28"/>
      <c r="F187" s="28"/>
      <c r="G187" s="28"/>
      <c r="H187" s="28"/>
    </row>
    <row r="188" spans="1:8" ht="12.75" customHeight="1">
      <c r="A188" s="28"/>
      <c r="B188" s="28"/>
      <c r="C188" s="28"/>
      <c r="D188" s="28"/>
      <c r="E188" s="28"/>
      <c r="F188" s="28"/>
      <c r="G188" s="28"/>
      <c r="H188" s="28"/>
    </row>
    <row r="189" spans="1:8" ht="12.75" customHeight="1">
      <c r="A189" s="28"/>
      <c r="B189" s="28"/>
      <c r="C189" s="28"/>
      <c r="D189" s="28"/>
      <c r="E189" s="28"/>
      <c r="F189" s="28"/>
      <c r="G189" s="28"/>
      <c r="H189" s="28"/>
    </row>
    <row r="190" spans="1:8" ht="12.75" customHeight="1">
      <c r="A190" s="28"/>
      <c r="B190" s="28"/>
      <c r="C190" s="28"/>
      <c r="D190" s="28"/>
      <c r="E190" s="28"/>
      <c r="F190" s="28"/>
      <c r="G190" s="28"/>
      <c r="H190" s="28"/>
    </row>
    <row r="191" spans="1:8" ht="12.75" customHeight="1">
      <c r="A191" s="28"/>
      <c r="B191" s="28"/>
      <c r="C191" s="28"/>
      <c r="D191" s="28"/>
      <c r="E191" s="28"/>
      <c r="F191" s="28"/>
      <c r="G191" s="28"/>
      <c r="H191" s="28"/>
    </row>
    <row r="192" spans="1:8" ht="12.75" customHeight="1">
      <c r="A192" s="28"/>
      <c r="B192" s="28"/>
      <c r="C192" s="28"/>
      <c r="D192" s="28"/>
      <c r="E192" s="28"/>
      <c r="F192" s="28"/>
      <c r="G192" s="28"/>
      <c r="H192" s="28"/>
    </row>
    <row r="193" spans="1:8" ht="12.75" customHeight="1">
      <c r="A193" s="28"/>
      <c r="B193" s="28"/>
      <c r="C193" s="28"/>
      <c r="D193" s="28"/>
      <c r="E193" s="28"/>
      <c r="F193" s="28"/>
      <c r="G193" s="28"/>
      <c r="H193" s="28"/>
    </row>
    <row r="194" spans="1:8" ht="12.75" customHeight="1">
      <c r="A194" s="28"/>
      <c r="B194" s="28"/>
      <c r="C194" s="28"/>
      <c r="D194" s="28"/>
      <c r="E194" s="28"/>
      <c r="F194" s="28"/>
      <c r="G194" s="28"/>
      <c r="H194" s="28"/>
    </row>
    <row r="195" spans="1:8" ht="12.75" customHeight="1">
      <c r="A195" s="28"/>
      <c r="B195" s="28"/>
      <c r="C195" s="28"/>
      <c r="D195" s="28"/>
      <c r="E195" s="28"/>
      <c r="F195" s="28"/>
      <c r="G195" s="28"/>
      <c r="H195" s="28"/>
    </row>
    <row r="196" spans="1:8" ht="12.75" customHeight="1">
      <c r="A196" s="28"/>
      <c r="B196" s="28"/>
      <c r="C196" s="28"/>
      <c r="D196" s="28"/>
      <c r="E196" s="28"/>
      <c r="F196" s="28"/>
      <c r="G196" s="28"/>
      <c r="H196" s="28"/>
    </row>
    <row r="197" spans="1:8" ht="12.75" customHeight="1">
      <c r="A197" s="28"/>
      <c r="B197" s="28"/>
      <c r="C197" s="28"/>
      <c r="D197" s="28"/>
      <c r="E197" s="28"/>
      <c r="F197" s="28"/>
      <c r="G197" s="28"/>
      <c r="H197" s="28"/>
    </row>
    <row r="198" spans="1:8" ht="12.75" customHeight="1">
      <c r="A198" s="28"/>
      <c r="B198" s="28"/>
      <c r="C198" s="28"/>
      <c r="D198" s="28"/>
      <c r="E198" s="28"/>
      <c r="F198" s="28"/>
      <c r="G198" s="28"/>
      <c r="H198" s="28"/>
    </row>
    <row r="199" spans="1:8" ht="12.75" customHeight="1">
      <c r="A199" s="28"/>
      <c r="B199" s="28"/>
      <c r="C199" s="28"/>
      <c r="D199" s="28"/>
      <c r="E199" s="28"/>
      <c r="F199" s="28"/>
      <c r="G199" s="28"/>
      <c r="H199" s="28"/>
    </row>
    <row r="200" spans="1:8" ht="12.75" customHeight="1">
      <c r="A200" s="28"/>
      <c r="B200" s="28"/>
      <c r="C200" s="28"/>
      <c r="D200" s="28"/>
      <c r="E200" s="28"/>
      <c r="F200" s="28"/>
      <c r="G200" s="28"/>
      <c r="H200" s="28"/>
    </row>
    <row r="201" spans="1:8" ht="12.75" customHeight="1">
      <c r="A201" s="28"/>
      <c r="B201" s="28"/>
      <c r="C201" s="28"/>
      <c r="D201" s="28"/>
      <c r="E201" s="28"/>
      <c r="F201" s="28"/>
      <c r="G201" s="28"/>
      <c r="H201" s="28"/>
    </row>
    <row r="202" spans="1:8" ht="12.75" customHeight="1">
      <c r="A202" s="28"/>
      <c r="B202" s="28"/>
      <c r="C202" s="28"/>
      <c r="D202" s="28"/>
      <c r="E202" s="28"/>
      <c r="F202" s="28"/>
      <c r="G202" s="28"/>
      <c r="H202" s="28"/>
    </row>
    <row r="203" spans="1:8" ht="12.75" customHeight="1">
      <c r="A203" s="28"/>
      <c r="B203" s="28"/>
      <c r="C203" s="28"/>
      <c r="D203" s="28"/>
      <c r="E203" s="28"/>
      <c r="F203" s="28"/>
      <c r="G203" s="28"/>
      <c r="H203" s="28"/>
    </row>
    <row r="204" spans="1:8" ht="12.75" customHeight="1">
      <c r="A204" s="28"/>
      <c r="B204" s="28"/>
      <c r="C204" s="28"/>
      <c r="D204" s="28"/>
      <c r="E204" s="28"/>
      <c r="F204" s="28"/>
      <c r="G204" s="28"/>
      <c r="H204" s="28"/>
    </row>
    <row r="205" spans="1:8" ht="12.75" customHeight="1">
      <c r="A205" s="28"/>
      <c r="B205" s="28"/>
      <c r="C205" s="28"/>
      <c r="D205" s="28"/>
      <c r="E205" s="28"/>
      <c r="F205" s="28"/>
      <c r="G205" s="28"/>
      <c r="H205" s="28"/>
    </row>
    <row r="206" spans="1:8" ht="12.75" customHeight="1">
      <c r="A206" s="28"/>
      <c r="B206" s="28"/>
      <c r="C206" s="28"/>
      <c r="D206" s="28"/>
      <c r="E206" s="28"/>
      <c r="F206" s="28"/>
      <c r="G206" s="28"/>
      <c r="H206" s="28"/>
    </row>
    <row r="207" spans="1:8" ht="12.75" customHeight="1">
      <c r="A207" s="28"/>
      <c r="B207" s="28"/>
      <c r="C207" s="28"/>
      <c r="D207" s="28"/>
      <c r="E207" s="28"/>
      <c r="F207" s="28"/>
      <c r="G207" s="28"/>
      <c r="H207" s="28"/>
    </row>
    <row r="208" spans="1:8" ht="12.75" customHeight="1">
      <c r="A208" s="28"/>
      <c r="B208" s="28"/>
      <c r="C208" s="28"/>
      <c r="D208" s="28"/>
      <c r="E208" s="28"/>
      <c r="F208" s="28"/>
      <c r="G208" s="28"/>
      <c r="H208" s="28"/>
    </row>
    <row r="209" spans="1:8" ht="12.75" customHeight="1">
      <c r="A209" s="28"/>
      <c r="B209" s="28"/>
      <c r="C209" s="28"/>
      <c r="D209" s="28"/>
      <c r="E209" s="28"/>
      <c r="F209" s="28"/>
      <c r="G209" s="28"/>
      <c r="H209" s="28"/>
    </row>
    <row r="210" spans="1:8" ht="12.75" customHeight="1">
      <c r="A210" s="28"/>
      <c r="B210" s="28"/>
      <c r="C210" s="28"/>
      <c r="D210" s="28"/>
      <c r="E210" s="28"/>
      <c r="F210" s="28"/>
      <c r="G210" s="28"/>
      <c r="H210" s="28"/>
    </row>
    <row r="211" spans="1:8" ht="12.75" customHeight="1">
      <c r="A211" s="28"/>
      <c r="B211" s="28"/>
      <c r="C211" s="28"/>
      <c r="D211" s="28"/>
      <c r="E211" s="28"/>
      <c r="F211" s="28"/>
      <c r="G211" s="28"/>
      <c r="H211" s="28"/>
    </row>
    <row r="212" spans="1:8" ht="12.75" customHeight="1">
      <c r="A212" s="28"/>
      <c r="B212" s="28"/>
      <c r="C212" s="28"/>
      <c r="D212" s="28"/>
      <c r="E212" s="28"/>
      <c r="F212" s="28"/>
      <c r="G212" s="28"/>
      <c r="H212" s="28"/>
    </row>
    <row r="213" spans="1:8" ht="12.75" customHeight="1">
      <c r="A213" s="28"/>
      <c r="B213" s="28"/>
      <c r="C213" s="28"/>
      <c r="D213" s="28"/>
      <c r="E213" s="28"/>
      <c r="F213" s="28"/>
      <c r="G213" s="28"/>
      <c r="H213" s="28"/>
    </row>
    <row r="214" spans="1:8" ht="12.75" customHeight="1">
      <c r="A214" s="28"/>
      <c r="B214" s="28"/>
      <c r="C214" s="28"/>
      <c r="D214" s="28"/>
      <c r="E214" s="28"/>
      <c r="F214" s="28"/>
      <c r="G214" s="28"/>
      <c r="H214" s="28"/>
    </row>
    <row r="215" spans="1:8" ht="12.75" customHeight="1">
      <c r="A215" s="28"/>
      <c r="B215" s="28"/>
      <c r="C215" s="28"/>
      <c r="D215" s="28"/>
      <c r="E215" s="28"/>
      <c r="F215" s="28"/>
      <c r="G215" s="28"/>
      <c r="H215" s="28"/>
    </row>
    <row r="216" spans="1:8" ht="12.75" customHeight="1">
      <c r="A216" s="28"/>
      <c r="B216" s="28"/>
      <c r="C216" s="28"/>
      <c r="D216" s="28"/>
      <c r="E216" s="28"/>
      <c r="F216" s="28"/>
      <c r="G216" s="28"/>
      <c r="H216" s="28"/>
    </row>
    <row r="217" spans="1:8" ht="12.75" customHeight="1">
      <c r="A217" s="28"/>
      <c r="B217" s="28"/>
      <c r="C217" s="28"/>
      <c r="D217" s="28"/>
      <c r="E217" s="28"/>
      <c r="F217" s="28"/>
      <c r="G217" s="28"/>
      <c r="H217" s="28"/>
    </row>
    <row r="218" spans="1:8" ht="12.75" customHeight="1">
      <c r="A218" s="28"/>
      <c r="B218" s="28"/>
      <c r="C218" s="28"/>
      <c r="D218" s="28"/>
      <c r="E218" s="28"/>
      <c r="F218" s="28"/>
      <c r="G218" s="28"/>
      <c r="H218" s="28"/>
    </row>
    <row r="219" spans="1:8" ht="12.75" customHeight="1">
      <c r="A219" s="28"/>
      <c r="B219" s="28"/>
      <c r="C219" s="28"/>
      <c r="D219" s="28"/>
      <c r="E219" s="28"/>
      <c r="F219" s="28"/>
      <c r="G219" s="28"/>
      <c r="H219" s="28"/>
    </row>
    <row r="220" spans="1:8" ht="12.75" customHeight="1">
      <c r="A220" s="28"/>
      <c r="B220" s="28"/>
      <c r="C220" s="28"/>
      <c r="D220" s="28"/>
      <c r="E220" s="28"/>
      <c r="F220" s="28"/>
      <c r="G220" s="28"/>
      <c r="H220" s="28"/>
    </row>
    <row r="221" spans="1:8" ht="12.75" customHeight="1">
      <c r="A221" s="28"/>
      <c r="B221" s="28"/>
      <c r="C221" s="28"/>
      <c r="D221" s="28"/>
      <c r="E221" s="28"/>
      <c r="F221" s="28"/>
      <c r="G221" s="28"/>
      <c r="H221" s="28"/>
    </row>
    <row r="222" spans="1:8" ht="12.75" customHeight="1">
      <c r="A222" s="28"/>
      <c r="B222" s="28"/>
      <c r="C222" s="28"/>
      <c r="D222" s="28"/>
      <c r="E222" s="28"/>
      <c r="F222" s="28"/>
      <c r="G222" s="28"/>
      <c r="H222" s="28"/>
    </row>
    <row r="223" spans="1:8" ht="12.75" customHeight="1">
      <c r="A223" s="28"/>
      <c r="B223" s="28"/>
      <c r="C223" s="28"/>
      <c r="D223" s="28"/>
      <c r="E223" s="28"/>
      <c r="F223" s="28"/>
      <c r="G223" s="28"/>
      <c r="H223" s="28"/>
    </row>
  </sheetData>
  <sheetProtection/>
  <mergeCells count="7">
    <mergeCell ref="A3:F3"/>
    <mergeCell ref="A4:F4"/>
    <mergeCell ref="C23:D23"/>
    <mergeCell ref="A5:D5"/>
    <mergeCell ref="A7:F7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 Владимировна Криволапова</cp:lastModifiedBy>
  <cp:lastPrinted>2014-11-19T03:39:25Z</cp:lastPrinted>
  <dcterms:created xsi:type="dcterms:W3CDTF">1996-10-08T23:32:33Z</dcterms:created>
  <dcterms:modified xsi:type="dcterms:W3CDTF">2015-12-17T01:41:55Z</dcterms:modified>
  <cp:category/>
  <cp:version/>
  <cp:contentType/>
  <cp:contentStatus/>
</cp:coreProperties>
</file>